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 HP\Desktop\отчеты 2024 годовые соц отдел\"/>
    </mc:Choice>
  </mc:AlternateContent>
  <bookViews>
    <workbookView xWindow="0" yWindow="0" windowWidth="28800" windowHeight="12435"/>
  </bookViews>
  <sheets>
    <sheet name="Отчет о деятельности" sheetId="1" r:id="rId1"/>
    <sheet name="титульный лист" sheetId="4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48" i="1" l="1"/>
  <c r="K47" i="1"/>
  <c r="K42" i="1"/>
  <c r="K41" i="1"/>
  <c r="K38" i="1"/>
  <c r="K113" i="1"/>
  <c r="K112" i="1"/>
  <c r="K107" i="1"/>
  <c r="K106" i="1"/>
  <c r="K100" i="1"/>
  <c r="K99" i="1"/>
  <c r="K94" i="1"/>
  <c r="K93" i="1"/>
  <c r="K87" i="1"/>
  <c r="K86" i="1"/>
  <c r="K85" i="1"/>
  <c r="K78" i="1"/>
  <c r="K77" i="1"/>
  <c r="K66" i="1"/>
  <c r="K60" i="1"/>
  <c r="K59" i="1"/>
  <c r="K54" i="1"/>
  <c r="K53" i="1"/>
  <c r="K27" i="1"/>
  <c r="K17" i="1"/>
  <c r="K49" i="1" l="1"/>
  <c r="K11" i="1"/>
  <c r="G7" i="1"/>
  <c r="G10" i="1"/>
  <c r="G17" i="1"/>
  <c r="G503" i="1" s="1"/>
  <c r="K2" i="1" s="1"/>
  <c r="G26" i="1"/>
  <c r="K4" i="1" s="1"/>
  <c r="G28" i="1"/>
  <c r="G45" i="1"/>
  <c r="K5" i="1" s="1"/>
  <c r="G46" i="1"/>
  <c r="K23" i="1" s="1"/>
  <c r="G60" i="1"/>
  <c r="G67" i="1"/>
  <c r="G76" i="1"/>
  <c r="G83" i="1"/>
  <c r="G105" i="1"/>
  <c r="G111" i="1"/>
  <c r="G133" i="1"/>
  <c r="G140" i="1"/>
  <c r="K7" i="1" s="1"/>
  <c r="G141" i="1"/>
  <c r="K18" i="1" s="1"/>
  <c r="G165" i="1"/>
  <c r="G168" i="1"/>
  <c r="G171" i="1"/>
  <c r="G174" i="1"/>
  <c r="G177" i="1"/>
  <c r="G180" i="1"/>
  <c r="G183" i="1"/>
  <c r="G186" i="1"/>
  <c r="G189" i="1"/>
  <c r="G192" i="1"/>
  <c r="G195" i="1"/>
  <c r="G198" i="1"/>
  <c r="G201" i="1"/>
  <c r="G204" i="1"/>
  <c r="G207" i="1"/>
  <c r="G210" i="1"/>
  <c r="G213" i="1"/>
  <c r="G216" i="1"/>
  <c r="G220" i="1"/>
  <c r="K26" i="1" s="1"/>
  <c r="G221" i="1"/>
  <c r="K34" i="1" s="1"/>
  <c r="G228" i="1"/>
  <c r="K9" i="1" s="1"/>
  <c r="G236" i="1"/>
  <c r="K10" i="1" s="1"/>
  <c r="G237" i="1"/>
  <c r="G240" i="1"/>
  <c r="G247" i="1"/>
  <c r="G248" i="1"/>
  <c r="G249" i="1"/>
  <c r="G252" i="1"/>
  <c r="G265" i="1"/>
  <c r="K12" i="1" s="1"/>
  <c r="G266" i="1"/>
  <c r="K28" i="1" s="1"/>
  <c r="G271" i="1"/>
  <c r="G277" i="1"/>
  <c r="K84" i="1" s="1"/>
  <c r="G286" i="1"/>
  <c r="G293" i="1"/>
  <c r="G299" i="1"/>
  <c r="G305" i="1"/>
  <c r="G355" i="1"/>
  <c r="K40" i="1" s="1"/>
  <c r="G375" i="1"/>
  <c r="G378" i="1"/>
  <c r="G389" i="1"/>
  <c r="G390" i="1"/>
  <c r="G395" i="1"/>
  <c r="G400" i="1"/>
  <c r="G405" i="1"/>
  <c r="G417" i="1"/>
  <c r="K76" i="1" s="1"/>
  <c r="G435" i="1"/>
  <c r="G444" i="1"/>
  <c r="G453" i="1"/>
  <c r="G462" i="1"/>
  <c r="G469" i="1"/>
  <c r="G480" i="1"/>
  <c r="G486" i="1"/>
  <c r="G496" i="1"/>
  <c r="G507" i="1"/>
  <c r="G511" i="1"/>
  <c r="G518" i="1"/>
  <c r="G522" i="1"/>
  <c r="G526" i="1"/>
  <c r="G547" i="1"/>
  <c r="G556" i="1"/>
  <c r="G561" i="1"/>
  <c r="G562" i="1"/>
  <c r="G579" i="1"/>
  <c r="G588" i="1"/>
  <c r="G598" i="1"/>
  <c r="G608" i="1"/>
  <c r="G617" i="1"/>
  <c r="K25" i="1" l="1"/>
  <c r="K68" i="1"/>
  <c r="G164" i="1"/>
  <c r="K3" i="1"/>
  <c r="G410" i="1"/>
  <c r="K75" i="1" s="1"/>
  <c r="G350" i="1"/>
  <c r="K39" i="1" s="1"/>
  <c r="K43" i="1" s="1"/>
  <c r="G96" i="1"/>
  <c r="G134" i="1"/>
  <c r="K33" i="1" s="1"/>
  <c r="G542" i="1"/>
  <c r="K67" i="1" s="1"/>
  <c r="G246" i="1"/>
  <c r="G219" i="1"/>
  <c r="K8" i="1" s="1"/>
  <c r="K24" i="1" l="1"/>
  <c r="K6" i="1"/>
  <c r="K108" i="1"/>
  <c r="K114" i="1"/>
  <c r="K95" i="1" l="1"/>
  <c r="K101" i="1" l="1"/>
  <c r="K69" i="1"/>
  <c r="K61" i="1"/>
  <c r="K88" i="1" l="1"/>
  <c r="K55" i="1"/>
  <c r="K79" i="1"/>
  <c r="K35" i="1"/>
  <c r="K19" i="1"/>
  <c r="K70" i="1" l="1"/>
  <c r="K13" i="1"/>
  <c r="K29" i="1"/>
</calcChain>
</file>

<file path=xl/sharedStrings.xml><?xml version="1.0" encoding="utf-8"?>
<sst xmlns="http://schemas.openxmlformats.org/spreadsheetml/2006/main" count="950" uniqueCount="551">
  <si>
    <t>ИТОГО</t>
  </si>
  <si>
    <t>Основные показатели</t>
  </si>
  <si>
    <t>Плановое количество мест</t>
  </si>
  <si>
    <r>
      <t xml:space="preserve">Количество детей в ОДС по состоянию на </t>
    </r>
    <r>
      <rPr>
        <b/>
        <sz val="14"/>
        <color indexed="10"/>
        <rFont val="Times New Roman"/>
        <family val="1"/>
        <charset val="204"/>
      </rPr>
      <t>31 декабря прошлого года</t>
    </r>
  </si>
  <si>
    <t>Число детей, поступивших за отчетный период</t>
  </si>
  <si>
    <t xml:space="preserve"> Выбыло детей за отчетный период</t>
  </si>
  <si>
    <t>Всего</t>
  </si>
  <si>
    <t>из них:</t>
  </si>
  <si>
    <t>дети, находящиеся в ТЖС</t>
  </si>
  <si>
    <t>Численность обслуженных семей за отчетный период</t>
  </si>
  <si>
    <t xml:space="preserve">ВСЕГО  </t>
  </si>
  <si>
    <t>с детьми-инвалидами</t>
  </si>
  <si>
    <t>многодетные</t>
  </si>
  <si>
    <t>неполные</t>
  </si>
  <si>
    <t>малообеспеченные</t>
  </si>
  <si>
    <t>беженцев и вынужденных переселенцев</t>
  </si>
  <si>
    <t>Основания</t>
  </si>
  <si>
    <t>По акту органов внутренних дел</t>
  </si>
  <si>
    <t>По личному обращению несовершеннолетнего</t>
  </si>
  <si>
    <t>По заявлению:</t>
  </si>
  <si>
    <t>Родителей</t>
  </si>
  <si>
    <t>Приемных родителей</t>
  </si>
  <si>
    <t>Опекунов</t>
  </si>
  <si>
    <t>ИТОГО по основаниям</t>
  </si>
  <si>
    <t>из них детей-сирот и ДОПР на момент поступления</t>
  </si>
  <si>
    <t>Повторно помещенные</t>
  </si>
  <si>
    <t>из них детей-сирот и ДОПР</t>
  </si>
  <si>
    <t>из них</t>
  </si>
  <si>
    <t>2 раза</t>
  </si>
  <si>
    <t>3 раза</t>
  </si>
  <si>
    <t xml:space="preserve">4 раза и более  </t>
  </si>
  <si>
    <t>Сроки пребывания</t>
  </si>
  <si>
    <t>менее 1 месяца</t>
  </si>
  <si>
    <t>в том числе детей-сирот и ДОПР</t>
  </si>
  <si>
    <t>от 1 до 3 месяцев</t>
  </si>
  <si>
    <t>от 3 до 6 месяцев</t>
  </si>
  <si>
    <t>свыше 6 месяцев</t>
  </si>
  <si>
    <t>свыше 1 года</t>
  </si>
  <si>
    <t>свыше 2 лет</t>
  </si>
  <si>
    <t>Дети-сироты и дети, оставшиеся без попечения родителей</t>
  </si>
  <si>
    <t>Сироты</t>
  </si>
  <si>
    <t xml:space="preserve">до поступления  </t>
  </si>
  <si>
    <t xml:space="preserve">во время проживания  </t>
  </si>
  <si>
    <t>Родители признаны недееспособными</t>
  </si>
  <si>
    <t>Родители безвестно отсутствующие</t>
  </si>
  <si>
    <t>Родители  под следствием / в местах лишения свободы</t>
  </si>
  <si>
    <t>Отмена опеки</t>
  </si>
  <si>
    <t>конфликт, НДРО</t>
  </si>
  <si>
    <t>болезнь з/п</t>
  </si>
  <si>
    <t>болезнь ребенка</t>
  </si>
  <si>
    <t>не собран пакет</t>
  </si>
  <si>
    <r>
      <t xml:space="preserve">Всего </t>
    </r>
    <r>
      <rPr>
        <sz val="10"/>
        <rFont val="Arial"/>
        <family val="2"/>
        <charset val="204"/>
      </rPr>
      <t/>
    </r>
  </si>
  <si>
    <t>из них в отчетном периоде</t>
  </si>
  <si>
    <t xml:space="preserve">Расторжение договора с приемными родителями </t>
  </si>
  <si>
    <t>Дети ОБПР (по решению суда)</t>
  </si>
  <si>
    <t>Дети, родители которых дали согласие на усыновление</t>
  </si>
  <si>
    <t>Добровольная опека</t>
  </si>
  <si>
    <t>ИТОГО детей-сирот и ДОПР</t>
  </si>
  <si>
    <t>Дети в трудной жизненной ситуации</t>
  </si>
  <si>
    <t xml:space="preserve">  Оказавшиеся в иной трудной жизненной ситуации </t>
  </si>
  <si>
    <t>Болезнь родителей</t>
  </si>
  <si>
    <t>Конфликтная ситуация в семье</t>
  </si>
  <si>
    <t>Конфликт в школе</t>
  </si>
  <si>
    <t>из приемной семьи без расторжения договора, из них:</t>
  </si>
  <si>
    <t>ВСЕГО</t>
  </si>
  <si>
    <t>из опекаемой семьи без отмены опеки, из них:</t>
  </si>
  <si>
    <t xml:space="preserve">ВСЕГО </t>
  </si>
  <si>
    <t>Другое</t>
  </si>
  <si>
    <t>Отклонения в поведении н/л</t>
  </si>
  <si>
    <t>Заболевания ребенка</t>
  </si>
  <si>
    <t>Недобросовестное выполнение род.обязанностей (оставление без присмотра)</t>
  </si>
  <si>
    <t>Трудности в воспитании</t>
  </si>
  <si>
    <t>Отсутствие денежных средств</t>
  </si>
  <si>
    <t>Отсутствие возможности обеспечения ухода за ребенком в связи с:</t>
  </si>
  <si>
    <t>отсутствие работы</t>
  </si>
  <si>
    <t xml:space="preserve">работа по графику, вахтовым методом </t>
  </si>
  <si>
    <t>пожар</t>
  </si>
  <si>
    <t>отсутствие ЖБУ (отключен свет, газ, тепло, разрушен дом)</t>
  </si>
  <si>
    <t>необходимость в оформлении документов</t>
  </si>
  <si>
    <t>наличие в семье инвалида</t>
  </si>
  <si>
    <t>Всего по "Другое"</t>
  </si>
  <si>
    <t>Территориальность</t>
  </si>
  <si>
    <t>г.о.Самара</t>
  </si>
  <si>
    <t>Самарская область (кроме г.о. Самара)</t>
  </si>
  <si>
    <t>субъекты РФ</t>
  </si>
  <si>
    <t>страны СНГ</t>
  </si>
  <si>
    <t>Выбытие и жизнеустройство</t>
  </si>
  <si>
    <t xml:space="preserve"> Всего возвращено в биологические семьи</t>
  </si>
  <si>
    <t>возвращением из МЛС</t>
  </si>
  <si>
    <t>отказом суда в ЛРП родителей</t>
  </si>
  <si>
    <t>отзыв согласия на усыновление</t>
  </si>
  <si>
    <t>возвращено в ту же приемную семью</t>
  </si>
  <si>
    <t>Передано на усыновление</t>
  </si>
  <si>
    <t>Передано в приёмные семьи</t>
  </si>
  <si>
    <t>Передано в патронатные семьи</t>
  </si>
  <si>
    <t>Помещено в КЦ, СРЦ, социальные приюты, ЦП ДОПР,  дома ребенка</t>
  </si>
  <si>
    <t>Смерть ребенка</t>
  </si>
  <si>
    <t>Эмансипация (вступление в брак)</t>
  </si>
  <si>
    <t>ИТОГО по выбывшим</t>
  </si>
  <si>
    <t>от 0 до 11 мес. 31 дня</t>
  </si>
  <si>
    <t>ДОПР</t>
  </si>
  <si>
    <t>ТЖС</t>
  </si>
  <si>
    <t>1 год</t>
  </si>
  <si>
    <t>2 года</t>
  </si>
  <si>
    <t>3 года</t>
  </si>
  <si>
    <t>4 года</t>
  </si>
  <si>
    <t>5 года</t>
  </si>
  <si>
    <t>5 лет</t>
  </si>
  <si>
    <t>6 лет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</si>
  <si>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</si>
  <si>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</si>
  <si>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</si>
  <si>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</si>
  <si>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</si>
  <si>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</si>
  <si>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</si>
  <si>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</si>
  <si>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</si>
  <si>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16 лет</t>
  </si>
  <si>
    <t>17 лет</t>
  </si>
  <si>
    <t>ИТОГО по возрасту</t>
  </si>
  <si>
    <t>Дошкольники</t>
  </si>
  <si>
    <t>Количество детей дошкольного возраста</t>
  </si>
  <si>
    <t>Обучаются в школе дети дошкольного возраста</t>
  </si>
  <si>
    <t xml:space="preserve">Количество детей школьного возраста </t>
  </si>
  <si>
    <t>обучаются в школах (от 7 лет до 17 лет)</t>
  </si>
  <si>
    <t xml:space="preserve">обучаются в учреждениях проф. образования </t>
  </si>
  <si>
    <t xml:space="preserve"> Обследование на ПМПК и результаты</t>
  </si>
  <si>
    <t>Результат ПМПК</t>
  </si>
  <si>
    <t>Норма</t>
  </si>
  <si>
    <t>ЗПР</t>
  </si>
  <si>
    <t>УО</t>
  </si>
  <si>
    <t>ЗРР</t>
  </si>
  <si>
    <t>Отставание ориентировочно-познавательных и звуковых реакций</t>
  </si>
  <si>
    <t>Всего по ПМПК</t>
  </si>
  <si>
    <t>Дети с ОВЗ и инвалиды</t>
  </si>
  <si>
    <t xml:space="preserve"> Дети с ОВЗ</t>
  </si>
  <si>
    <t xml:space="preserve">из них: </t>
  </si>
  <si>
    <t>Дети-инвалиды</t>
  </si>
  <si>
    <t>Диспансеризация</t>
  </si>
  <si>
    <t>Всего детей</t>
  </si>
  <si>
    <t xml:space="preserve">ДОПР </t>
  </si>
  <si>
    <t xml:space="preserve"> ТЖС</t>
  </si>
  <si>
    <t>По результатам диспансеризации</t>
  </si>
  <si>
    <t>не выявлено заболеваний</t>
  </si>
  <si>
    <t xml:space="preserve">выявлено заболеваний </t>
  </si>
  <si>
    <t>Группы здоровья</t>
  </si>
  <si>
    <t>1 группа</t>
  </si>
  <si>
    <t>2 группа</t>
  </si>
  <si>
    <t>3 группа</t>
  </si>
  <si>
    <t>4 группа</t>
  </si>
  <si>
    <t>5 группа</t>
  </si>
  <si>
    <t>Специализированные учеты</t>
  </si>
  <si>
    <r>
      <t xml:space="preserve">Количество воспитанников, состоящих на учете из количества обслуженных за отчетный период </t>
    </r>
    <r>
      <rPr>
        <i/>
        <sz val="14"/>
        <color theme="1"/>
        <rFont val="Times New Roman"/>
        <family val="1"/>
        <charset val="204"/>
      </rPr>
      <t>(с нарастающим итогом)</t>
    </r>
  </si>
  <si>
    <t>ОДН</t>
  </si>
  <si>
    <t>ИТОГО по ОДН</t>
  </si>
  <si>
    <t>всего</t>
  </si>
  <si>
    <t>в наркологическом диспансере</t>
  </si>
  <si>
    <t>в психоневрологическом диспансере</t>
  </si>
  <si>
    <t>ИТОГО по психоневрологическому диспансеру</t>
  </si>
  <si>
    <t>Употребление и тестирование</t>
  </si>
  <si>
    <t>ПАВ</t>
  </si>
  <si>
    <t>наркотические средства</t>
  </si>
  <si>
    <t>алкоголь</t>
  </si>
  <si>
    <t>ВСЕГО употребляющих воспитанников</t>
  </si>
  <si>
    <t>из них  подтвердилось</t>
  </si>
  <si>
    <t>Правонарушения, преступления</t>
  </si>
  <si>
    <t>Количество воспитанников, совершивших правонарушения</t>
  </si>
  <si>
    <t xml:space="preserve">до поступления </t>
  </si>
  <si>
    <t xml:space="preserve"> в отчетном периоде</t>
  </si>
  <si>
    <t xml:space="preserve">за время пребывания </t>
  </si>
  <si>
    <t>Количество воспитанников, совершивших преступления</t>
  </si>
  <si>
    <t>в отчетном периоде</t>
  </si>
  <si>
    <t>Количество воспитанников условно осужденных</t>
  </si>
  <si>
    <t>Количество воспитанников, находящихся в СИЗО</t>
  </si>
  <si>
    <t>Количество воспитанников, находящихся в местах лишения свободы</t>
  </si>
  <si>
    <t>Количество воспитанников, вернувшихся из мест лишения свободы</t>
  </si>
  <si>
    <t>Количество воспитанников, помещенных в ЦВСНП в отчетном периоде</t>
  </si>
  <si>
    <t>1 раз</t>
  </si>
  <si>
    <t>2 и более раз</t>
  </si>
  <si>
    <t>Самовольные уходы воспитанников</t>
  </si>
  <si>
    <t>Количество самовольных уходов воспитанников</t>
  </si>
  <si>
    <t>Число воспитанников, совершивших самовольные уходы</t>
  </si>
  <si>
    <t>из детей-сирот и ДОПР</t>
  </si>
  <si>
    <t>из  детей в ТЖС</t>
  </si>
  <si>
    <t>из опекаемой семьи</t>
  </si>
  <si>
    <t>Возраст воспитанников, совершивших самовольные уходы (на дату последнего самовольного ухода):</t>
  </si>
  <si>
    <t>Мальчики</t>
  </si>
  <si>
    <t xml:space="preserve">Девочки </t>
  </si>
  <si>
    <t>наркологическом диспансере</t>
  </si>
  <si>
    <t>психоневрологическом диспансере</t>
  </si>
  <si>
    <t xml:space="preserve">Общее количество коллективных (групповых)  самовольных уходов </t>
  </si>
  <si>
    <t>из них, совершено из одной стационарной группы</t>
  </si>
  <si>
    <t>ВСЕГО коллективных уходов</t>
  </si>
  <si>
    <t>Количество инициаторов коллективных самовольных уходов</t>
  </si>
  <si>
    <r>
      <t xml:space="preserve">Воспитанники, совершившие самовольные уходы, в отношении которых </t>
    </r>
    <r>
      <rPr>
        <b/>
        <sz val="14"/>
        <color theme="1"/>
        <rFont val="Times New Roman"/>
        <family val="1"/>
        <charset val="204"/>
      </rPr>
      <t>был инициирован и прекращен розыск другими учреждениями</t>
    </r>
    <r>
      <rPr>
        <sz val="14"/>
        <color theme="1"/>
        <rFont val="Times New Roman"/>
        <family val="1"/>
        <charset val="204"/>
      </rPr>
      <t xml:space="preserve">, организациями </t>
    </r>
  </si>
  <si>
    <t>количество случаев</t>
  </si>
  <si>
    <t>ЛПУ</t>
  </si>
  <si>
    <t>ДОЛ</t>
  </si>
  <si>
    <t>Санаторий</t>
  </si>
  <si>
    <t>количество воспитанников</t>
  </si>
  <si>
    <t xml:space="preserve"> Виды насилия (в отчетном периоде)</t>
  </si>
  <si>
    <t>Физическое</t>
  </si>
  <si>
    <t>До поступления в учреждение</t>
  </si>
  <si>
    <t>Во время пребывания в учреждении</t>
  </si>
  <si>
    <t>Насилие совершено со стороны:</t>
  </si>
  <si>
    <t>законных представителей</t>
  </si>
  <si>
    <t>работников учреждения</t>
  </si>
  <si>
    <t>посторонних лиц</t>
  </si>
  <si>
    <t>Сексуальное</t>
  </si>
  <si>
    <r>
      <t xml:space="preserve">9 класс             </t>
    </r>
    <r>
      <rPr>
        <sz val="12"/>
        <color theme="1"/>
        <rFont val="Times New Roman"/>
        <family val="1"/>
        <charset val="204"/>
      </rPr>
      <t xml:space="preserve"> </t>
    </r>
  </si>
  <si>
    <t>выбыли до экзаменов</t>
  </si>
  <si>
    <t xml:space="preserve">11 класс          </t>
  </si>
  <si>
    <t xml:space="preserve">на момент сдачи экзаменов пребывали в ОДС </t>
  </si>
  <si>
    <t>9 класс</t>
  </si>
  <si>
    <t>Успешно сдали ГИА (ОГЭ)</t>
  </si>
  <si>
    <t>из них по облегченной программе</t>
  </si>
  <si>
    <t>Не сдали ГИА (ОГЭ)</t>
  </si>
  <si>
    <t>Не допущены к экзаменам</t>
  </si>
  <si>
    <t>Не требовалась сдача ГИА, с получением аттестата</t>
  </si>
  <si>
    <t>11 класс</t>
  </si>
  <si>
    <t xml:space="preserve">Успешно сдали ГИА (ЕГЭ) </t>
  </si>
  <si>
    <t xml:space="preserve">Не сдали ГИА (ЕГЭ) </t>
  </si>
  <si>
    <t>Не требовалась сдача ЕГЭ, с получением аттестата</t>
  </si>
  <si>
    <t>Выпускники 9 и 11 классов  в отчетном периоде</t>
  </si>
  <si>
    <t>Поступили на обучение в профессиональное учебное заведение</t>
  </si>
  <si>
    <t>Поступили на обучение в ВУЗ</t>
  </si>
  <si>
    <t>Остались на повторный год обучения</t>
  </si>
  <si>
    <t>Находятся в МЛС</t>
  </si>
  <si>
    <t>Выпускники, завершивших пребывание в ОДС, в связи с 18-летием и эмансипацией (сироты и ДОПР)</t>
  </si>
  <si>
    <t>из числа выпускников 9 и 11 классов</t>
  </si>
  <si>
    <t>Поступили на обучение в профессиональное учебное заведение впервые</t>
  </si>
  <si>
    <t>Поступили на обучение в ВУЗ впервые</t>
  </si>
  <si>
    <t>Продолжили обучение в профессиональном учебном заведении</t>
  </si>
  <si>
    <t>Продолжили обучение в ВУЗ</t>
  </si>
  <si>
    <t>Трудоустройство</t>
  </si>
  <si>
    <t>из числа выпускников завершивших пребывание в ОДС, в связи с 18-летием и эмансипацией (сироты и ДОПР)</t>
  </si>
  <si>
    <t>продолжают проживать в ОДС на постинтернатном сопровождении</t>
  </si>
  <si>
    <t>после выбытия проживает в общежитии ОУ</t>
  </si>
  <si>
    <t xml:space="preserve">после выбытия проживает в съемном жилье </t>
  </si>
  <si>
    <t xml:space="preserve">после выбытия проживает в другом жилье </t>
  </si>
  <si>
    <t>Социальные услуги, оказанные несовершеннолетним воспитанникам в ОДС</t>
  </si>
  <si>
    <t>в стационарных отделениях</t>
  </si>
  <si>
    <t>в других отделениях</t>
  </si>
  <si>
    <t>Социально-медицинские</t>
  </si>
  <si>
    <t>Социально-правовые</t>
  </si>
  <si>
    <t>Социально-бытовые</t>
  </si>
  <si>
    <t>Социально-психологические</t>
  </si>
  <si>
    <t xml:space="preserve"> Социально-педагогические</t>
  </si>
  <si>
    <t>Социально-трудовые</t>
  </si>
  <si>
    <t>Кадровая обеспеченность</t>
  </si>
  <si>
    <t>в том числе</t>
  </si>
  <si>
    <t>воспитателей</t>
  </si>
  <si>
    <t>Врачей</t>
  </si>
  <si>
    <t>Другие специалисты</t>
  </si>
  <si>
    <t>Численность работников, повысивших квалификацию в отчетном году</t>
  </si>
  <si>
    <t>Численность работников, не повысивших квалификацию в утвержденные законодательством сроки</t>
  </si>
  <si>
    <t>Сиблинги у воспитанников ОДС</t>
  </si>
  <si>
    <t xml:space="preserve">Количество воспитанников, не имеющих сиблингов в той же ОДС </t>
  </si>
  <si>
    <t xml:space="preserve">Количество воспитанников, имеющих сиблингов в той же ОДС </t>
  </si>
  <si>
    <t xml:space="preserve">Количество воспитанников, имеющих сиблингов в другой ОДС </t>
  </si>
  <si>
    <t>дети, находящиеся под надзором</t>
  </si>
  <si>
    <t>Рабочий персонал</t>
  </si>
  <si>
    <t>Средний медицинский персонал</t>
  </si>
  <si>
    <t>Руководящий персонал</t>
  </si>
  <si>
    <t>Младший медицинский персонал</t>
  </si>
  <si>
    <t>Педагогический персонал</t>
  </si>
  <si>
    <t>Достижение совершеннолетия  (18 лет)</t>
  </si>
  <si>
    <t>ПРОВЕРКА</t>
  </si>
  <si>
    <t>Должны быть равны по обслуженным</t>
  </si>
  <si>
    <t>ст.17</t>
  </si>
  <si>
    <t>ст.26</t>
  </si>
  <si>
    <t>ст.45</t>
  </si>
  <si>
    <t>сумма ст.4 и 5</t>
  </si>
  <si>
    <t>Результат сравнения</t>
  </si>
  <si>
    <t>должны быть равны по выбывшим</t>
  </si>
  <si>
    <t>ст. 6</t>
  </si>
  <si>
    <t>должны быть равно по ДОПР</t>
  </si>
  <si>
    <t>ст.46</t>
  </si>
  <si>
    <t xml:space="preserve">Количество воспитанников, имеющих сиблингов в родной семье </t>
  </si>
  <si>
    <t>должны быть равны по ТЖС</t>
  </si>
  <si>
    <t>должно быть равно воспитанникам совершившим сам.уходы</t>
  </si>
  <si>
    <t>должно быть равно кол-ву случаев сам.уходов</t>
  </si>
  <si>
    <t>должно быть равно количеству воспитанников из 9 классов</t>
  </si>
  <si>
    <t>должно быть равно количеству воспитанников из  11 классов</t>
  </si>
  <si>
    <t>сумма по проверке</t>
  </si>
  <si>
    <t>должно быть равно количеству воспитанников из 9 и 11 классов</t>
  </si>
  <si>
    <t>Должно быть равно выпускникам, завершивших пребывание в ОДС, в связи с 18-летием и эмансипацией (сироты и ДОПР)</t>
  </si>
  <si>
    <t>Отмена усыновления</t>
  </si>
  <si>
    <t>из них поставлены в отчетном периоде</t>
  </si>
  <si>
    <t>Планируют поступить в отчетном году</t>
  </si>
  <si>
    <t>из них повторное обращение</t>
  </si>
  <si>
    <t>Всего обслуженных детей за отчетный период</t>
  </si>
  <si>
    <t>ИТОГО по срокам пребывания</t>
  </si>
  <si>
    <r>
      <t xml:space="preserve">ВСЕГО </t>
    </r>
    <r>
      <rPr>
        <sz val="14"/>
        <rFont val="Times New Roman"/>
        <family val="1"/>
        <charset val="204"/>
      </rPr>
      <t>по отмене опеки</t>
    </r>
  </si>
  <si>
    <r>
      <rPr>
        <sz val="14"/>
        <rFont val="Times New Roman"/>
        <family val="1"/>
        <charset val="204"/>
      </rPr>
      <t>отмена опеки</t>
    </r>
    <r>
      <rPr>
        <b/>
        <sz val="14"/>
        <rFont val="Times New Roman"/>
        <family val="1"/>
        <charset val="204"/>
      </rPr>
      <t xml:space="preserve"> за отчетный период</t>
    </r>
  </si>
  <si>
    <r>
      <t xml:space="preserve">ВСЕГО </t>
    </r>
    <r>
      <rPr>
        <sz val="14"/>
        <rFont val="Times New Roman"/>
        <family val="1"/>
        <charset val="204"/>
      </rPr>
      <t xml:space="preserve">по расторжению договора с приемными родителями </t>
    </r>
  </si>
  <si>
    <r>
      <rPr>
        <sz val="14"/>
        <rFont val="Times New Roman"/>
        <family val="1"/>
        <charset val="204"/>
      </rPr>
      <t xml:space="preserve">расторжение договора с приемными родителями </t>
    </r>
    <r>
      <rPr>
        <b/>
        <sz val="14"/>
        <rFont val="Times New Roman"/>
        <family val="1"/>
        <charset val="204"/>
      </rPr>
      <t xml:space="preserve"> за отчетный период</t>
    </r>
  </si>
  <si>
    <t>Дети, в отношении которых составлен акт об оставлении в ОДС</t>
  </si>
  <si>
    <t>Заблудившиеся или подкинутые</t>
  </si>
  <si>
    <t>Самовольно ушедшие из ОДС, ОУ и иных организаций</t>
  </si>
  <si>
    <r>
      <t xml:space="preserve">Малообеспеченные многодетные и неполные семьи </t>
    </r>
    <r>
      <rPr>
        <u/>
        <sz val="14"/>
        <rFont val="Times New Roman"/>
        <family val="1"/>
        <charset val="204"/>
      </rPr>
      <t>(только для полустационара)</t>
    </r>
  </si>
  <si>
    <t xml:space="preserve"> Возвращено в родные семьи, законным представителям                          </t>
  </si>
  <si>
    <t xml:space="preserve">ВСЕГО возвращено в родные семьи и законным представителям </t>
  </si>
  <si>
    <r>
      <t>Помещено в учреждения начального профессионального образования</t>
    </r>
    <r>
      <rPr>
        <b/>
        <u/>
        <sz val="14"/>
        <rFont val="Times New Roman"/>
        <family val="1"/>
        <charset val="204"/>
      </rPr>
      <t xml:space="preserve"> под надзор</t>
    </r>
  </si>
  <si>
    <r>
      <rPr>
        <b/>
        <sz val="13"/>
        <color theme="1"/>
        <rFont val="Times New Roman"/>
        <family val="1"/>
        <charset val="204"/>
      </rPr>
      <t xml:space="preserve">Возраст воспитанников </t>
    </r>
    <r>
      <rPr>
        <sz val="14"/>
        <color theme="1"/>
        <rFont val="Times New Roman"/>
        <family val="1"/>
        <charset val="204"/>
      </rPr>
      <t>(число исполнившихся лет на отчетную дату или дату выбытия):</t>
    </r>
  </si>
  <si>
    <t>Всего детей (не выявлено заболеваний)</t>
  </si>
  <si>
    <t>Всего детей (выявлено заболеваний)</t>
  </si>
  <si>
    <t xml:space="preserve">Количество детей, в отношении которых были обращения в суд для помещения в ЦВСНП в отчетном периоде, но было отказано </t>
  </si>
  <si>
    <t>Лечение в диспансерах</t>
  </si>
  <si>
    <t>из числа воспитанников, совершивших самовольный уход, детей в ТЖС</t>
  </si>
  <si>
    <t>из приемной (патронатной) семьи</t>
  </si>
  <si>
    <t>Число воспитанников совершивших 1 самовольный уход</t>
  </si>
  <si>
    <t>ВСЕГО инициаторов</t>
  </si>
  <si>
    <t>ВСЕГО оказано социальных услуг</t>
  </si>
  <si>
    <t>Услуги в целях повышения коммуникативного потенциала ПСУ, имеющих ограничения жизнедеятельности, в т.ч. детей-инвалидов</t>
  </si>
  <si>
    <t>на момент сдачи экзаменов пребывали в ОДС</t>
  </si>
  <si>
    <r>
      <rPr>
        <b/>
        <sz val="14"/>
        <color theme="1"/>
        <rFont val="Times New Roman"/>
        <family val="1"/>
        <charset val="204"/>
      </rPr>
      <t>Всего выпускников</t>
    </r>
    <r>
      <rPr>
        <i/>
        <sz val="14"/>
        <color theme="1"/>
        <rFont val="Times New Roman"/>
        <family val="1"/>
        <charset val="204"/>
      </rPr>
      <t xml:space="preserve"> (9 класс, 11 класс)</t>
    </r>
  </si>
  <si>
    <t>Дети-сироты и ДОПР</t>
  </si>
  <si>
    <t>Состоят на учете в качестве безработных</t>
  </si>
  <si>
    <t>Дети в ТЖС</t>
  </si>
  <si>
    <r>
      <rPr>
        <b/>
        <sz val="14"/>
        <color theme="1"/>
        <rFont val="Times New Roman"/>
        <family val="1"/>
        <charset val="204"/>
      </rPr>
      <t>Всего выпускников,</t>
    </r>
    <r>
      <rPr>
        <i/>
        <sz val="14"/>
        <color theme="1"/>
        <rFont val="Times New Roman"/>
        <family val="1"/>
        <charset val="204"/>
      </rPr>
      <t xml:space="preserve"> завершивших пребывание в ОДС, в связи с 18-летием и эмансипацией (сироты и ДОПР)</t>
    </r>
  </si>
  <si>
    <t>Всего не продолжили обучение</t>
  </si>
  <si>
    <r>
      <t xml:space="preserve">Всего </t>
    </r>
    <r>
      <rPr>
        <sz val="14"/>
        <color theme="1"/>
        <rFont val="Times New Roman"/>
        <family val="1"/>
        <charset val="204"/>
      </rPr>
      <t xml:space="preserve">(из количества случаев) </t>
    </r>
  </si>
  <si>
    <t>других несовершеннолетних, находящихся в ОДС</t>
  </si>
  <si>
    <t>родственников</t>
  </si>
  <si>
    <t>из них, специалистов</t>
  </si>
  <si>
    <t xml:space="preserve">Количество воспитанников, имеющих сиблингов в замещающей семье </t>
  </si>
  <si>
    <t>Дети, находящиеся в социально-опасном положении</t>
  </si>
  <si>
    <t>Дети, самовольно оставившие семью</t>
  </si>
  <si>
    <t>Не имеют места жительства, места пребывания, средств к существованию</t>
  </si>
  <si>
    <t>ИТОГО детей в ТЖС</t>
  </si>
  <si>
    <t>из них (для ДОПР) в связи с:</t>
  </si>
  <si>
    <t>Передано под опеку (в т.ч. предварительную)</t>
  </si>
  <si>
    <t>ИТОГО детей школьного возраста</t>
  </si>
  <si>
    <t>Количество детей, прошедших диспансеризацию</t>
  </si>
  <si>
    <t>Всего детей по группам здоровья</t>
  </si>
  <si>
    <r>
      <t>Количество воспитанников, употребляющих (</t>
    </r>
    <r>
      <rPr>
        <b/>
        <sz val="14"/>
        <color theme="1"/>
        <rFont val="Times New Roman"/>
        <family val="1"/>
        <charset val="204"/>
      </rPr>
      <t>в отчетном периоде)</t>
    </r>
  </si>
  <si>
    <r>
      <t xml:space="preserve">Количество воспитанников, прошедших обследования (сдали анализы) на выявление употребления </t>
    </r>
    <r>
      <rPr>
        <b/>
        <sz val="14"/>
        <color theme="1"/>
        <rFont val="Times New Roman"/>
        <family val="1"/>
        <charset val="204"/>
      </rPr>
      <t>(в отчетном периоде):</t>
    </r>
  </si>
  <si>
    <t>Число воспитанников совершивших 3 и более самовольных уходов</t>
  </si>
  <si>
    <t>Всего детей по возрастам</t>
  </si>
  <si>
    <t>Всего детей по полу</t>
  </si>
  <si>
    <t xml:space="preserve">  совершенных 2 воспитанниками</t>
  </si>
  <si>
    <t xml:space="preserve"> совершенных 3 воспитанниками</t>
  </si>
  <si>
    <t xml:space="preserve"> совершенных  4 и более воспитанниками</t>
  </si>
  <si>
    <t>Количество воспитанников, совершивших коллективный уход</t>
  </si>
  <si>
    <t>Не продолжили обучение в связи с:</t>
  </si>
  <si>
    <t>Беременностью или рождением ребенка</t>
  </si>
  <si>
    <t>до поступления и во время проживания</t>
  </si>
  <si>
    <t>до поступления</t>
  </si>
  <si>
    <t>ИТОГО по наркологическому диспансеру, из них:</t>
  </si>
  <si>
    <t>состоят на учете по причине употребления ПАВ</t>
  </si>
  <si>
    <t>состоят на учете по причине употребления наркотических средств</t>
  </si>
  <si>
    <t>состоят на учете по причине употребления алкоголя</t>
  </si>
  <si>
    <r>
      <t xml:space="preserve">Количество </t>
    </r>
    <r>
      <rPr>
        <b/>
        <u/>
        <sz val="14"/>
        <color theme="1"/>
        <rFont val="Times New Roman"/>
        <family val="1"/>
        <charset val="204"/>
      </rPr>
      <t>снятых с учета</t>
    </r>
    <r>
      <rPr>
        <sz val="14"/>
        <color theme="1"/>
        <rFont val="Times New Roman"/>
        <family val="1"/>
        <charset val="204"/>
      </rPr>
      <t xml:space="preserve"> в отчетном периоде</t>
    </r>
  </si>
  <si>
    <r>
      <t>из всего</t>
    </r>
    <r>
      <rPr>
        <b/>
        <sz val="12"/>
        <color theme="1"/>
        <rFont val="Times New Roman"/>
        <family val="1"/>
        <charset val="204"/>
      </rPr>
      <t>, состоящих</t>
    </r>
    <r>
      <rPr>
        <sz val="12"/>
        <color theme="1"/>
        <rFont val="Times New Roman"/>
        <family val="1"/>
        <charset val="204"/>
      </rPr>
      <t xml:space="preserve"> на учете в наркодиспансере</t>
    </r>
  </si>
  <si>
    <r>
      <t>из всего,</t>
    </r>
    <r>
      <rPr>
        <b/>
        <sz val="12"/>
        <color theme="1"/>
        <rFont val="Times New Roman"/>
        <family val="1"/>
        <charset val="204"/>
      </rPr>
      <t xml:space="preserve"> снятых</t>
    </r>
    <r>
      <rPr>
        <sz val="12"/>
        <color theme="1"/>
        <rFont val="Times New Roman"/>
        <family val="1"/>
        <charset val="204"/>
      </rPr>
      <t xml:space="preserve"> с учета в наркодиспансере</t>
    </r>
  </si>
  <si>
    <t>Число воспитанников совершивших 2 самовольных ухода</t>
  </si>
  <si>
    <r>
      <rPr>
        <b/>
        <sz val="14"/>
        <color theme="1"/>
        <rFont val="Times New Roman"/>
        <family val="1"/>
        <charset val="204"/>
      </rPr>
      <t xml:space="preserve">Количество детей, </t>
    </r>
    <r>
      <rPr>
        <sz val="14"/>
        <color theme="1"/>
        <rFont val="Times New Roman"/>
        <family val="1"/>
        <charset val="204"/>
      </rPr>
      <t>в отношении которых совершено физическое насилие</t>
    </r>
  </si>
  <si>
    <r>
      <rPr>
        <b/>
        <sz val="14"/>
        <color theme="1"/>
        <rFont val="Times New Roman"/>
        <family val="1"/>
        <charset val="204"/>
      </rPr>
      <t>Количество детей,</t>
    </r>
    <r>
      <rPr>
        <sz val="14"/>
        <color theme="1"/>
        <rFont val="Times New Roman"/>
        <family val="1"/>
        <charset val="204"/>
      </rPr>
      <t xml:space="preserve"> в отношении которых совершено физическое насилие</t>
    </r>
  </si>
  <si>
    <r>
      <rPr>
        <b/>
        <sz val="14"/>
        <color theme="1"/>
        <rFont val="Times New Roman"/>
        <family val="1"/>
        <charset val="204"/>
      </rPr>
      <t xml:space="preserve">Количество детей, </t>
    </r>
    <r>
      <rPr>
        <sz val="14"/>
        <color theme="1"/>
        <rFont val="Times New Roman"/>
        <family val="1"/>
        <charset val="204"/>
      </rPr>
      <t>в отношении которых совершено сексуальное насилие</t>
    </r>
  </si>
  <si>
    <r>
      <rPr>
        <b/>
        <sz val="14"/>
        <color theme="1"/>
        <rFont val="Times New Roman"/>
        <family val="1"/>
        <charset val="204"/>
      </rPr>
      <t>Количество случаев</t>
    </r>
    <r>
      <rPr>
        <sz val="14"/>
        <color theme="1"/>
        <rFont val="Times New Roman"/>
        <family val="1"/>
        <charset val="204"/>
      </rPr>
      <t xml:space="preserve"> сексуальное насилие</t>
    </r>
  </si>
  <si>
    <r>
      <rPr>
        <b/>
        <sz val="14"/>
        <color theme="1"/>
        <rFont val="Times New Roman"/>
        <family val="1"/>
        <charset val="204"/>
      </rPr>
      <t>Количество детей,</t>
    </r>
    <r>
      <rPr>
        <sz val="14"/>
        <color theme="1"/>
        <rFont val="Times New Roman"/>
        <family val="1"/>
        <charset val="204"/>
      </rPr>
      <t xml:space="preserve"> в отношении которых совершено сексуальное насилие</t>
    </r>
  </si>
  <si>
    <r>
      <rPr>
        <b/>
        <sz val="14"/>
        <color theme="1"/>
        <rFont val="Times New Roman"/>
        <family val="1"/>
        <charset val="204"/>
      </rPr>
      <t>Количество случаев</t>
    </r>
    <r>
      <rPr>
        <sz val="14"/>
        <color theme="1"/>
        <rFont val="Times New Roman"/>
        <family val="1"/>
        <charset val="204"/>
      </rPr>
      <t xml:space="preserve"> физическое насилие</t>
    </r>
  </si>
  <si>
    <t>в детских оздоровительных лагерях</t>
  </si>
  <si>
    <t>в санаториях</t>
  </si>
  <si>
    <t>в течение учебного года</t>
  </si>
  <si>
    <t>в летний период</t>
  </si>
  <si>
    <t>Отдых воспитанников</t>
  </si>
  <si>
    <t>из них поставлены на учет в наркологический диспансер в отчетном периоде</t>
  </si>
  <si>
    <t>после выбытия проживает в своем жилье</t>
  </si>
  <si>
    <t>Продолжили обучение в школе</t>
  </si>
  <si>
    <t>Продолжили обучение в 10 классе</t>
  </si>
  <si>
    <r>
      <t xml:space="preserve">Всего количество детей по состоянию на  </t>
    </r>
    <r>
      <rPr>
        <b/>
        <u/>
        <sz val="14"/>
        <color rgb="FFFF0000"/>
        <rFont val="Times New Roman"/>
        <family val="1"/>
        <charset val="204"/>
      </rPr>
      <t xml:space="preserve">отчетную дату </t>
    </r>
    <r>
      <rPr>
        <b/>
        <sz val="14"/>
        <rFont val="Times New Roman"/>
        <family val="1"/>
        <charset val="204"/>
      </rPr>
      <t>текущего года</t>
    </r>
  </si>
  <si>
    <t>Изъятые по ст.77 СК РФ</t>
  </si>
  <si>
    <r>
      <t xml:space="preserve">Другие основания </t>
    </r>
    <r>
      <rPr>
        <b/>
        <sz val="14"/>
        <rFont val="Times New Roman"/>
        <family val="1"/>
        <charset val="204"/>
      </rPr>
      <t>(указать)</t>
    </r>
  </si>
  <si>
    <t>Всего повторно помещенных</t>
  </si>
  <si>
    <t xml:space="preserve">Родители ограничены в родительских правах  </t>
  </si>
  <si>
    <t>Родители лишены родительских прав</t>
  </si>
  <si>
    <r>
      <t xml:space="preserve">другое </t>
    </r>
    <r>
      <rPr>
        <b/>
        <sz val="12"/>
        <rFont val="Times New Roman"/>
        <family val="1"/>
        <charset val="204"/>
      </rPr>
      <t>(указать)</t>
    </r>
  </si>
  <si>
    <t>Дети, находящиеся под надзором, но неимеющие юридического статуса ОБПР</t>
  </si>
  <si>
    <t>на время родов</t>
  </si>
  <si>
    <t xml:space="preserve">судебное разбирательство </t>
  </si>
  <si>
    <t>депортация</t>
  </si>
  <si>
    <r>
      <t xml:space="preserve">другие страны </t>
    </r>
    <r>
      <rPr>
        <b/>
        <sz val="14"/>
        <color theme="1"/>
        <rFont val="Times New Roman"/>
        <family val="1"/>
        <charset val="204"/>
      </rPr>
      <t>(указать)</t>
    </r>
  </si>
  <si>
    <t>Количество детей из регионов РФ, граждане стран СНГ и других стран</t>
  </si>
  <si>
    <r>
      <t>другое</t>
    </r>
    <r>
      <rPr>
        <b/>
        <sz val="12"/>
        <rFont val="Times New Roman"/>
        <family val="1"/>
        <charset val="204"/>
      </rPr>
      <t xml:space="preserve"> (указать)</t>
    </r>
  </si>
  <si>
    <r>
      <t>возвращено законным представителям</t>
    </r>
    <r>
      <rPr>
        <i/>
        <sz val="14"/>
        <rFont val="Times New Roman"/>
        <family val="1"/>
        <charset val="204"/>
      </rPr>
      <t xml:space="preserve"> (учреждениям)</t>
    </r>
  </si>
  <si>
    <t>возвращено в ту же опекаемую семью</t>
  </si>
  <si>
    <t>восстановлением в родительских правах</t>
  </si>
  <si>
    <r>
      <t>Иные основания выбытия</t>
    </r>
    <r>
      <rPr>
        <b/>
        <sz val="14"/>
        <rFont val="Times New Roman"/>
        <family val="1"/>
        <charset val="204"/>
      </rPr>
      <t xml:space="preserve"> (указать)</t>
    </r>
  </si>
  <si>
    <r>
      <t xml:space="preserve">из них количество случаев </t>
    </r>
    <r>
      <rPr>
        <b/>
        <sz val="14"/>
        <color theme="1"/>
        <rFont val="Times New Roman"/>
        <family val="1"/>
        <charset val="204"/>
      </rPr>
      <t xml:space="preserve">перешедших </t>
    </r>
    <r>
      <rPr>
        <sz val="14"/>
        <color theme="1"/>
        <rFont val="Times New Roman"/>
        <family val="1"/>
        <charset val="204"/>
      </rPr>
      <t>с прошлого года</t>
    </r>
  </si>
  <si>
    <r>
      <t xml:space="preserve">Число воспитанников совершивших во время самовольного ухода </t>
    </r>
    <r>
      <rPr>
        <b/>
        <sz val="14"/>
        <color theme="1"/>
        <rFont val="Times New Roman"/>
        <family val="1"/>
        <charset val="204"/>
      </rPr>
      <t>правонарушения</t>
    </r>
  </si>
  <si>
    <r>
      <t xml:space="preserve">Число воспитанников совершивших во время самовольного ухода  </t>
    </r>
    <r>
      <rPr>
        <b/>
        <sz val="14"/>
        <color theme="1"/>
        <rFont val="Times New Roman"/>
        <family val="1"/>
        <charset val="204"/>
      </rPr>
      <t>преступления</t>
    </r>
  </si>
  <si>
    <r>
      <t xml:space="preserve">Число случаев, когда воспитанник найден </t>
    </r>
    <r>
      <rPr>
        <b/>
        <sz val="14"/>
        <color theme="1"/>
        <rFont val="Times New Roman"/>
        <family val="1"/>
        <charset val="204"/>
      </rPr>
      <t>в течение 3-х часов</t>
    </r>
    <r>
      <rPr>
        <sz val="14"/>
        <color theme="1"/>
        <rFont val="Times New Roman"/>
        <family val="1"/>
        <charset val="204"/>
      </rPr>
      <t xml:space="preserve"> (после регистрации заявления об уходе в ОП)</t>
    </r>
  </si>
  <si>
    <r>
      <t xml:space="preserve">Число случаев, когда воспитанник найден (вернулся) в течение </t>
    </r>
    <r>
      <rPr>
        <b/>
        <sz val="14"/>
        <color theme="1"/>
        <rFont val="Times New Roman"/>
        <family val="1"/>
        <charset val="204"/>
      </rPr>
      <t>от  3-х часов  до 1 суток</t>
    </r>
    <r>
      <rPr>
        <sz val="14"/>
        <color theme="1"/>
        <rFont val="Times New Roman"/>
        <family val="1"/>
        <charset val="204"/>
      </rPr>
      <t xml:space="preserve"> (после регистрации заявления об уходе в ОП)</t>
    </r>
  </si>
  <si>
    <r>
      <t xml:space="preserve">Число случаев, когда воспитанник найден (вернулся) в течение </t>
    </r>
    <r>
      <rPr>
        <b/>
        <sz val="14"/>
        <color theme="1"/>
        <rFont val="Times New Roman"/>
        <family val="1"/>
        <charset val="204"/>
      </rPr>
      <t>от 1 дня до 3 дней</t>
    </r>
    <r>
      <rPr>
        <sz val="14"/>
        <color theme="1"/>
        <rFont val="Times New Roman"/>
        <family val="1"/>
        <charset val="204"/>
      </rPr>
      <t xml:space="preserve"> (после регистрации заявления об уходе в ОП)</t>
    </r>
  </si>
  <si>
    <r>
      <t>Число случаев, когда воспитанник найден (вернулся) в течение</t>
    </r>
    <r>
      <rPr>
        <b/>
        <sz val="14"/>
        <color theme="1"/>
        <rFont val="Times New Roman"/>
        <family val="1"/>
        <charset val="204"/>
      </rPr>
      <t xml:space="preserve"> от 3 дней до 2 недель </t>
    </r>
    <r>
      <rPr>
        <sz val="14"/>
        <color theme="1"/>
        <rFont val="Times New Roman"/>
        <family val="1"/>
        <charset val="204"/>
      </rPr>
      <t>(после регистрации заявления об уходе в ОП)</t>
    </r>
  </si>
  <si>
    <r>
      <t xml:space="preserve">Число случаев, когда воспитанник найден (вернулся) в течение </t>
    </r>
    <r>
      <rPr>
        <b/>
        <sz val="14"/>
        <color theme="1"/>
        <rFont val="Times New Roman"/>
        <family val="1"/>
        <charset val="204"/>
      </rPr>
      <t>от 2 недель до 6 месяцев</t>
    </r>
    <r>
      <rPr>
        <sz val="14"/>
        <color theme="1"/>
        <rFont val="Times New Roman"/>
        <family val="1"/>
        <charset val="204"/>
      </rPr>
      <t xml:space="preserve"> (после регистрации заявления об уходе в ОП)</t>
    </r>
  </si>
  <si>
    <r>
      <t>Число случаев, когда воспитанник  находился в длительном розыске (</t>
    </r>
    <r>
      <rPr>
        <b/>
        <sz val="14"/>
        <color theme="1"/>
        <rFont val="Times New Roman"/>
        <family val="1"/>
        <charset val="204"/>
      </rPr>
      <t>свыше 6 месяцев</t>
    </r>
    <r>
      <rPr>
        <sz val="14"/>
        <color theme="1"/>
        <rFont val="Times New Roman"/>
        <family val="1"/>
        <charset val="204"/>
      </rPr>
      <t>)</t>
    </r>
  </si>
  <si>
    <t>Количество самовольных уходов, совершенных во время адаптационного периода (в течение 3-х месяцев с момента помещения в ОДС)</t>
  </si>
  <si>
    <r>
      <t xml:space="preserve">другое </t>
    </r>
    <r>
      <rPr>
        <b/>
        <sz val="14"/>
        <rFont val="Times New Roman"/>
        <family val="1"/>
        <charset val="204"/>
      </rPr>
      <t>(указать)</t>
    </r>
  </si>
  <si>
    <r>
      <t>другое</t>
    </r>
    <r>
      <rPr>
        <b/>
        <sz val="14"/>
        <rFont val="Times New Roman"/>
        <family val="1"/>
        <charset val="204"/>
      </rPr>
      <t xml:space="preserve"> (указать)</t>
    </r>
  </si>
  <si>
    <r>
      <t xml:space="preserve">другое </t>
    </r>
    <r>
      <rPr>
        <b/>
        <sz val="12"/>
        <color theme="1"/>
        <rFont val="Times New Roman"/>
        <family val="1"/>
        <charset val="204"/>
      </rPr>
      <t>(указать)</t>
    </r>
  </si>
  <si>
    <r>
      <t xml:space="preserve">другое </t>
    </r>
    <r>
      <rPr>
        <b/>
        <sz val="14"/>
        <color theme="1"/>
        <rFont val="Times New Roman"/>
        <family val="1"/>
        <charset val="204"/>
      </rPr>
      <t>(указать)</t>
    </r>
  </si>
  <si>
    <t>Количество воспитанников, прошедших обследования на употребление, ВСЕГО</t>
  </si>
  <si>
    <t>Должно быть равно количеству воспитанников, состоящих на учете в наркодиспансере</t>
  </si>
  <si>
    <t xml:space="preserve"> Отчет о деятельности организации для детей-сирот и детей, оставшихся без попечения родителей</t>
  </si>
  <si>
    <t>Должно быть равно количеству воспитанников, снятых с учета в наркодиспансере</t>
  </si>
  <si>
    <t>совершенные до поступления в ОДС</t>
  </si>
  <si>
    <t>совершенные во время проживания в ОДС</t>
  </si>
  <si>
    <t>Дети, в отношении которых составлен акт об оставлении в ЛПУ</t>
  </si>
  <si>
    <t>Должно быть равно количеству воспитанников, поставленных на учет в наркодиспансере за употребление наркотических ср-в</t>
  </si>
  <si>
    <t>Должно быть равно количеству воспитанников, поставленных на учет в наркодиспансере за употребление ПАВ</t>
  </si>
  <si>
    <t>Должно быть равно количеству воспитанников, поставленных на учет в наркодиспансере за употребление алкоголя</t>
  </si>
  <si>
    <t>Факты самовоповреждающего поведения и суицидальных попыток</t>
  </si>
  <si>
    <t>совершенные до поступления и во время проживания в ОДС</t>
  </si>
  <si>
    <t xml:space="preserve">По Постановлению (Распоряжению) главы муниципального образования </t>
  </si>
  <si>
    <t>из биологической семьи</t>
  </si>
  <si>
    <t>Количество воспитанников, получивших консультацию врача-нарколога в отчетном периоде</t>
  </si>
  <si>
    <t>в летний период и в течение учебное года</t>
  </si>
  <si>
    <t>состоящие на различных видах профилактического учета</t>
  </si>
  <si>
    <t>расшифровка</t>
  </si>
  <si>
    <t>подпись</t>
  </si>
  <si>
    <t>Должность</t>
  </si>
  <si>
    <t>Ответственный за составление отчета:</t>
  </si>
  <si>
    <t>Директор учреждения</t>
  </si>
  <si>
    <t>Достоверность и полноту сведений, указанных в настоящем отчете подтверждаю:</t>
  </si>
  <si>
    <t>отчетный период с нарастающим итогом (за 3 месяца, за 6 месяцев, за 9 месяцев, за 12 месяцев)</t>
  </si>
  <si>
    <t>_________________О.В. Щербицкой</t>
  </si>
  <si>
    <t>организации социального обслуживания</t>
  </si>
  <si>
    <t>по делам инвалидов и</t>
  </si>
  <si>
    <t xml:space="preserve">руководителем департамента </t>
  </si>
  <si>
    <t xml:space="preserve">Заместителем министра – </t>
  </si>
  <si>
    <t>УТВЕРЖДЕНА</t>
  </si>
  <si>
    <t xml:space="preserve">Форма отчета </t>
  </si>
  <si>
    <t>недобросовестное выполнение род.обязанностей</t>
  </si>
  <si>
    <t>Дети, у которых в свидетельстве о рождении нет сведений о родителях</t>
  </si>
  <si>
    <t>установлением отцовства / материнства</t>
  </si>
  <si>
    <r>
      <t xml:space="preserve">Помещено в дом-интернат, в том числе детский </t>
    </r>
    <r>
      <rPr>
        <b/>
        <u/>
        <sz val="14"/>
        <rFont val="Times New Roman"/>
        <family val="1"/>
        <charset val="204"/>
      </rPr>
      <t>под надзор</t>
    </r>
  </si>
  <si>
    <r>
      <t>не обучаются, в т.ч. дети 7 лет, которые не пошли в 1 класс</t>
    </r>
    <r>
      <rPr>
        <b/>
        <sz val="14"/>
        <rFont val="Times New Roman"/>
        <family val="1"/>
        <charset val="204"/>
      </rPr>
      <t xml:space="preserve"> (указать причины)</t>
    </r>
  </si>
  <si>
    <t xml:space="preserve"> в наркологическом диспансере</t>
  </si>
  <si>
    <t xml:space="preserve"> в психоневрологическом диспансере </t>
  </si>
  <si>
    <t>Всего воспитанников, состоящих на различных видах учета</t>
  </si>
  <si>
    <t>Количество детей, прошедших социально-психологическое тестирование на употребление запрещенных веществ в образовательных учреждениях</t>
  </si>
  <si>
    <t>до 10 лет включительно</t>
  </si>
  <si>
    <t>от 11 до 13 лет включительно</t>
  </si>
  <si>
    <t>от 14 до 15 лет включительно</t>
  </si>
  <si>
    <t>от 16 до 17 лет  включительно</t>
  </si>
  <si>
    <t>из общего количества инициаторов, совершивших самовольные уходы 3 и более раз</t>
  </si>
  <si>
    <t>Всего воспитанников, совершивших противоправные деяния</t>
  </si>
  <si>
    <t>правонарушения</t>
  </si>
  <si>
    <t>преступления</t>
  </si>
  <si>
    <t>правонарушения и преступления</t>
  </si>
  <si>
    <t xml:space="preserve">Количество воспитанников, находившихся в ГКО СУВУ г.о. Октябрьска </t>
  </si>
  <si>
    <t>с расторжения приемной (патронатной) семьи</t>
  </si>
  <si>
    <t xml:space="preserve">с отменой усыновления  </t>
  </si>
  <si>
    <t xml:space="preserve">с отменой опеки </t>
  </si>
  <si>
    <t>Число воспитанников, совершивших самовольные уходы и состоящих на учете:</t>
  </si>
  <si>
    <t>ВСЕГО воспитанников, состоящих на учетах</t>
  </si>
  <si>
    <t>продолжают проживать в другой ОДС на постинтернатном сопровождении</t>
  </si>
  <si>
    <t>Количество выпускников, залючивших договор на постинтернатное сопровождение</t>
  </si>
  <si>
    <t>с ОДС</t>
  </si>
  <si>
    <t>с благотворительным фондом "Радость"</t>
  </si>
  <si>
    <t>с КЦСОН</t>
  </si>
  <si>
    <t>Сохранили беременность</t>
  </si>
  <si>
    <t>Отказались от своих детей</t>
  </si>
  <si>
    <t>эмансипация</t>
  </si>
  <si>
    <t>совершеннолетие</t>
  </si>
  <si>
    <t>другая ОДС</t>
  </si>
  <si>
    <t>Всего несовершеннолетних беременных</t>
  </si>
  <si>
    <t>Несовершеннолетние матери и беременные</t>
  </si>
  <si>
    <r>
      <t xml:space="preserve">Прервали беременность </t>
    </r>
    <r>
      <rPr>
        <b/>
        <sz val="14"/>
        <color theme="1"/>
        <rFont val="Times New Roman"/>
        <family val="1"/>
        <charset val="204"/>
      </rPr>
      <t>(указать причины)</t>
    </r>
  </si>
  <si>
    <r>
      <t>другое</t>
    </r>
    <r>
      <rPr>
        <b/>
        <sz val="14"/>
        <color theme="1"/>
        <rFont val="Times New Roman"/>
        <family val="1"/>
        <charset val="204"/>
      </rPr>
      <t xml:space="preserve"> (указать)</t>
    </r>
  </si>
  <si>
    <t>Всего несовершеннолетних матерей</t>
  </si>
  <si>
    <t xml:space="preserve">выбыли </t>
  </si>
  <si>
    <t>в родную семью</t>
  </si>
  <si>
    <t>в детских оздоровительных лагерях и санаториях</t>
  </si>
  <si>
    <t>Количество воспитанников, отдохнувших в учреждениях оздоровления и отдыха в отчетном периоде, из них:</t>
  </si>
  <si>
    <t>Количество воспитанников, трудоустроенных в отчетном периоде</t>
  </si>
  <si>
    <r>
      <t>Количество воспитанников, совершивших суицидальные попытки (самоповреждающее поведение) из числа обслуженых</t>
    </r>
    <r>
      <rPr>
        <i/>
        <sz val="14"/>
        <color theme="1"/>
        <rFont val="Times New Roman"/>
        <family val="1"/>
        <charset val="204"/>
      </rPr>
      <t xml:space="preserve"> (из строки 17)</t>
    </r>
  </si>
  <si>
    <r>
      <t>Количество воспитанников, совершивших суицидальные попытки (самоповреждающее поведение) по состоянию на отчетную дату текущего года</t>
    </r>
    <r>
      <rPr>
        <i/>
        <sz val="14"/>
        <color theme="1"/>
        <rFont val="Times New Roman"/>
        <family val="1"/>
        <charset val="204"/>
      </rPr>
      <t xml:space="preserve"> (из строки 7)</t>
    </r>
  </si>
  <si>
    <t>Количество воспитанников, совершивших суицидальные попытки (самоповреждающее поведение) в отчетном периоде</t>
  </si>
  <si>
    <t>Срочные</t>
  </si>
  <si>
    <r>
      <t xml:space="preserve">Численность </t>
    </r>
    <r>
      <rPr>
        <b/>
        <sz val="14"/>
        <color theme="1"/>
        <rFont val="Times New Roman"/>
        <family val="1"/>
        <charset val="204"/>
      </rPr>
      <t>штатных единиц</t>
    </r>
    <r>
      <rPr>
        <sz val="14"/>
        <color theme="1"/>
        <rFont val="Times New Roman"/>
        <family val="1"/>
        <charset val="204"/>
      </rPr>
      <t xml:space="preserve"> в учреждении, согласно штатного расписания</t>
    </r>
  </si>
  <si>
    <r>
      <t>Списочная численность работников в учреждении</t>
    </r>
    <r>
      <rPr>
        <b/>
        <sz val="14"/>
        <color theme="1"/>
        <rFont val="Times New Roman"/>
        <family val="1"/>
        <charset val="204"/>
      </rPr>
      <t xml:space="preserve"> (чел.)</t>
    </r>
  </si>
  <si>
    <r>
      <t xml:space="preserve">Наличие вакансий </t>
    </r>
    <r>
      <rPr>
        <b/>
        <sz val="14"/>
        <color theme="1"/>
        <rFont val="Times New Roman"/>
        <family val="1"/>
        <charset val="204"/>
      </rPr>
      <t>(шт.ед)</t>
    </r>
  </si>
  <si>
    <r>
      <t>Экзамены ГИА и ЕГЭ</t>
    </r>
    <r>
      <rPr>
        <sz val="14"/>
        <color theme="1"/>
        <rFont val="Times New Roman"/>
        <family val="1"/>
        <charset val="204"/>
      </rPr>
      <t xml:space="preserve"> (раздел заполнятся в отчете за 6 и 9 месяцев)</t>
    </r>
  </si>
  <si>
    <t xml:space="preserve">РАС </t>
  </si>
  <si>
    <t>ТМНР</t>
  </si>
  <si>
    <t>ВИЧ</t>
  </si>
  <si>
    <t>Воспитанники, имеющие заболевания</t>
  </si>
  <si>
    <r>
      <t>Всего количество воспитанников, прошедших лечение в диспансерах,</t>
    </r>
    <r>
      <rPr>
        <sz val="12"/>
        <color theme="1"/>
        <rFont val="Times New Roman"/>
        <family val="1"/>
        <charset val="204"/>
      </rPr>
      <t xml:space="preserve"> </t>
    </r>
    <r>
      <rPr>
        <b/>
        <u/>
        <sz val="12"/>
        <color theme="1"/>
        <rFont val="Times New Roman"/>
        <family val="1"/>
        <charset val="204"/>
      </rPr>
      <t>в отчетном периоде,</t>
    </r>
    <r>
      <rPr>
        <b/>
        <sz val="12"/>
        <color theme="1"/>
        <rFont val="Times New Roman"/>
        <family val="1"/>
        <charset val="204"/>
      </rPr>
      <t xml:space="preserve"> из них:</t>
    </r>
  </si>
  <si>
    <t>из них (из строки 321)</t>
  </si>
  <si>
    <t>сумма ст.96 и 134</t>
  </si>
  <si>
    <t>ст. 140</t>
  </si>
  <si>
    <t>ст.219</t>
  </si>
  <si>
    <t>сумма ст.222 и 228</t>
  </si>
  <si>
    <t>ст.236</t>
  </si>
  <si>
    <t>ст. 265</t>
  </si>
  <si>
    <t>сумма ст.141 и 152-163</t>
  </si>
  <si>
    <t>ст.96</t>
  </si>
  <si>
    <t>сумма ст.47-60, 74 и 76, и 90-95</t>
  </si>
  <si>
    <t>ст.220</t>
  </si>
  <si>
    <t>сумма ст. 223 и 229</t>
  </si>
  <si>
    <t>ст. 266</t>
  </si>
  <si>
    <t>ст.134</t>
  </si>
  <si>
    <t>ст.221</t>
  </si>
  <si>
    <t>Всего воспитанников обслуженных за отчетный учебный год (предыдущий и текущий год)</t>
  </si>
  <si>
    <t>сумма ст.160 и 162</t>
  </si>
  <si>
    <t>ст.277</t>
  </si>
  <si>
    <t>сумма ст. 278-280</t>
  </si>
  <si>
    <t>сумме ст. 281 и 283</t>
  </si>
  <si>
    <t>сумма ст.297, 303, 309</t>
  </si>
  <si>
    <t>ст.285</t>
  </si>
  <si>
    <t>сумма ст.298, 304, 310</t>
  </si>
  <si>
    <t>ст.278</t>
  </si>
  <si>
    <t>сумма ст.294-296</t>
  </si>
  <si>
    <t>ст.279</t>
  </si>
  <si>
    <t>сумма ст.300-302</t>
  </si>
  <si>
    <t>ст.280</t>
  </si>
  <si>
    <t>сумма ст.306-308</t>
  </si>
  <si>
    <r>
      <t xml:space="preserve">Помещено в образовательные учреждения </t>
    </r>
    <r>
      <rPr>
        <b/>
        <u/>
        <sz val="14"/>
        <rFont val="Times New Roman"/>
        <family val="1"/>
        <charset val="204"/>
      </rPr>
      <t>под надзор</t>
    </r>
    <r>
      <rPr>
        <b/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(школы-интернаты)</t>
    </r>
  </si>
  <si>
    <t>до поступления и во время пребывания</t>
  </si>
  <si>
    <t>сумма ст. 502 - 503</t>
  </si>
  <si>
    <t>ст. 350</t>
  </si>
  <si>
    <t>сумма ст.351 и 355</t>
  </si>
  <si>
    <t>сумма ст. 371-374</t>
  </si>
  <si>
    <t>сумма ст. 376-377</t>
  </si>
  <si>
    <t>ст.348</t>
  </si>
  <si>
    <t>сумма ст. 365-370</t>
  </si>
  <si>
    <t>ст.524</t>
  </si>
  <si>
    <t xml:space="preserve"> сумма ст.530, 532, 534-535</t>
  </si>
  <si>
    <t>ст. 528</t>
  </si>
  <si>
    <t>сумма ст.536, 538, 540-541</t>
  </si>
  <si>
    <t>сумма ст. 360-362</t>
  </si>
  <si>
    <t>сумма ст.524 и 528</t>
  </si>
  <si>
    <t>ст. 542</t>
  </si>
  <si>
    <t>сумма ст. 543-547 и 552-556</t>
  </si>
  <si>
    <t>ст.410</t>
  </si>
  <si>
    <t>сумма ст. 412-417</t>
  </si>
  <si>
    <t>сумме ст. 423-428</t>
  </si>
  <si>
    <r>
      <t xml:space="preserve">Выпускники </t>
    </r>
    <r>
      <rPr>
        <b/>
        <i/>
        <sz val="12"/>
        <color rgb="FFFF0000"/>
        <rFont val="Times New Roman"/>
        <family val="1"/>
        <charset val="204"/>
      </rPr>
      <t>(из строк 524 и 528)</t>
    </r>
  </si>
  <si>
    <t>ГКУ СО "Волжский социально-реабилитационный центр для несовершеннолетних "Тополёк"</t>
  </si>
  <si>
    <t>"___"__________2024года</t>
  </si>
  <si>
    <t>Государственное казенное учреждение Самарской области "Волжский СРЦН "Тополек"</t>
  </si>
  <si>
    <t>Буянова Вера Сергеевна</t>
  </si>
  <si>
    <r>
      <t xml:space="preserve">другое </t>
    </r>
    <r>
      <rPr>
        <b/>
        <sz val="12"/>
        <color indexed="8"/>
        <rFont val="Times New Roman"/>
        <family val="1"/>
        <charset val="204"/>
      </rPr>
      <t>(указать) (СВО)</t>
    </r>
  </si>
  <si>
    <r>
      <t xml:space="preserve">Количество детей не обследованных на ПМПК </t>
    </r>
    <r>
      <rPr>
        <b/>
        <sz val="14"/>
        <rFont val="Times New Roman"/>
        <family val="1"/>
        <charset val="204"/>
      </rPr>
      <t>(короткий срок пребывания)</t>
    </r>
  </si>
  <si>
    <t xml:space="preserve"> Отчет о деятельности организации для детей-сирот и детей, оставшихся без попечения родителей за 2024 год</t>
  </si>
  <si>
    <t xml:space="preserve">за 12 месяцев 2024 года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</si>
</sst>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u/>
      <sz val="14"/>
      <color rgb="FFFF000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1DEE1"/>
        <bgColor indexed="64"/>
      </patternFill>
    </fill>
    <fill>
      <patternFill patternType="solid">
        <fgColor rgb="FF66FFFF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DA6F0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AFCA"/>
        <bgColor indexed="64"/>
      </patternFill>
    </fill>
    <fill>
      <patternFill patternType="solid">
        <fgColor rgb="FFFFCDDE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rgb="FFDFFFD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1" fillId="0" borderId="0"/>
    <xf numFmtId="0" fontId="25" fillId="0" borderId="0"/>
  </cellStyleXfs>
  <cellXfs count="36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28" borderId="1" xfId="0" applyFont="1" applyFill="1" applyBorder="1" applyAlignment="1" applyProtection="1">
      <alignment horizontal="center" vertical="center" wrapText="1"/>
      <protection locked="0"/>
    </xf>
    <xf numFmtId="0" fontId="3" fillId="29" borderId="1" xfId="0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32" borderId="1" xfId="0" applyFont="1" applyFill="1" applyBorder="1" applyAlignment="1" applyProtection="1">
      <alignment horizontal="center" vertical="center" wrapText="1"/>
      <protection locked="0"/>
    </xf>
    <xf numFmtId="0" fontId="2" fillId="16" borderId="1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2" fillId="35" borderId="1" xfId="0" applyFont="1" applyFill="1" applyBorder="1" applyAlignment="1" applyProtection="1">
      <alignment horizontal="center" vertical="center" wrapText="1"/>
      <protection locked="0"/>
    </xf>
    <xf numFmtId="0" fontId="2" fillId="2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19" borderId="1" xfId="0" applyFont="1" applyFill="1" applyBorder="1" applyAlignment="1" applyProtection="1">
      <alignment horizontal="center" vertical="center"/>
      <protection locked="0"/>
    </xf>
    <xf numFmtId="0" fontId="2" fillId="26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0" fontId="3" fillId="31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30" borderId="1" xfId="0" applyFont="1" applyFill="1" applyBorder="1" applyAlignment="1" applyProtection="1">
      <alignment horizontal="center" vertical="center" wrapText="1"/>
      <protection locked="0"/>
    </xf>
    <xf numFmtId="0" fontId="2" fillId="39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" fillId="9" borderId="1" xfId="0" applyFont="1" applyFill="1" applyBorder="1" applyAlignment="1" applyProtection="1">
      <alignment horizontal="center" vertical="center" wrapText="1"/>
      <protection locked="0"/>
    </xf>
    <xf numFmtId="0" fontId="3" fillId="3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41" borderId="1" xfId="0" applyFont="1" applyFill="1" applyBorder="1" applyAlignment="1" applyProtection="1">
      <alignment horizontal="center" vertical="center"/>
      <protection locked="0"/>
    </xf>
    <xf numFmtId="2" fontId="11" fillId="41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1" fillId="23" borderId="1" xfId="0" applyFont="1" applyFill="1" applyBorder="1" applyAlignment="1" applyProtection="1">
      <alignment horizontal="center" vertical="center"/>
      <protection locked="0"/>
    </xf>
    <xf numFmtId="0" fontId="14" fillId="3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4" fillId="0" borderId="0" xfId="0" applyFont="1"/>
    <xf numFmtId="0" fontId="14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" fillId="49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justify" wrapText="1"/>
    </xf>
    <xf numFmtId="0" fontId="28" fillId="0" borderId="1" xfId="0" applyFont="1" applyBorder="1" applyAlignment="1">
      <alignment horizontal="center" vertical="justify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justify"/>
    </xf>
    <xf numFmtId="0" fontId="30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 vertical="justify"/>
    </xf>
    <xf numFmtId="0" fontId="0" fillId="0" borderId="0" xfId="0" applyAlignment="1">
      <alignment vertical="justify"/>
    </xf>
    <xf numFmtId="0" fontId="3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justify" wrapText="1"/>
    </xf>
    <xf numFmtId="0" fontId="3" fillId="37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justify"/>
    </xf>
    <xf numFmtId="0" fontId="27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justify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3" fillId="11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3" fillId="1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justify"/>
    </xf>
    <xf numFmtId="0" fontId="3" fillId="14" borderId="1" xfId="0" applyFont="1" applyFill="1" applyBorder="1" applyAlignment="1">
      <alignment horizontal="right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15" borderId="1" xfId="0" applyFont="1" applyFill="1" applyBorder="1" applyAlignment="1">
      <alignment horizontal="right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3" fillId="16" borderId="1" xfId="0" applyFont="1" applyFill="1" applyBorder="1" applyAlignment="1">
      <alignment horizontal="right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right" wrapText="1"/>
    </xf>
    <xf numFmtId="0" fontId="3" fillId="18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 vertical="justify"/>
    </xf>
    <xf numFmtId="0" fontId="3" fillId="14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" fillId="2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49" borderId="1" xfId="0" applyFont="1" applyFill="1" applyBorder="1" applyAlignment="1">
      <alignment horizontal="left" vertical="center"/>
    </xf>
    <xf numFmtId="0" fontId="3" fillId="2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3" fillId="3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left" vertical="center" wrapText="1"/>
    </xf>
    <xf numFmtId="0" fontId="18" fillId="9" borderId="1" xfId="0" applyFont="1" applyFill="1" applyBorder="1" applyAlignment="1">
      <alignment horizontal="right" wrapText="1"/>
    </xf>
    <xf numFmtId="0" fontId="14" fillId="12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" fillId="32" borderId="1" xfId="0" applyFont="1" applyFill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 vertical="center" wrapText="1"/>
    </xf>
    <xf numFmtId="0" fontId="11" fillId="9" borderId="1" xfId="1" applyFont="1" applyFill="1" applyBorder="1" applyAlignment="1">
      <alignment horizontal="left" vertical="center" wrapText="1"/>
    </xf>
    <xf numFmtId="0" fontId="18" fillId="16" borderId="1" xfId="1" applyFont="1" applyFill="1" applyBorder="1" applyAlignment="1">
      <alignment horizontal="right" wrapText="1"/>
    </xf>
    <xf numFmtId="0" fontId="18" fillId="33" borderId="1" xfId="1" applyFont="1" applyFill="1" applyBorder="1" applyAlignment="1">
      <alignment horizontal="right" wrapText="1"/>
    </xf>
    <xf numFmtId="0" fontId="18" fillId="32" borderId="1" xfId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8" fillId="7" borderId="1" xfId="1" applyFont="1" applyFill="1" applyBorder="1" applyAlignment="1">
      <alignment horizontal="right" vertical="center" wrapText="1"/>
    </xf>
    <xf numFmtId="0" fontId="11" fillId="9" borderId="1" xfId="1" applyFont="1" applyFill="1" applyBorder="1" applyAlignment="1">
      <alignment horizontal="right" vertical="center" wrapText="1"/>
    </xf>
    <xf numFmtId="0" fontId="18" fillId="3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18" fillId="45" borderId="1" xfId="0" applyFont="1" applyFill="1" applyBorder="1" applyAlignment="1">
      <alignment horizontal="center" vertical="center"/>
    </xf>
    <xf numFmtId="0" fontId="18" fillId="35" borderId="1" xfId="0" applyFont="1" applyFill="1" applyBorder="1" applyAlignment="1">
      <alignment horizontal="center" vertical="center"/>
    </xf>
    <xf numFmtId="0" fontId="18" fillId="46" borderId="1" xfId="0" applyFont="1" applyFill="1" applyBorder="1" applyAlignment="1">
      <alignment horizontal="center" vertical="center"/>
    </xf>
    <xf numFmtId="0" fontId="18" fillId="4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justify"/>
    </xf>
    <xf numFmtId="0" fontId="18" fillId="16" borderId="1" xfId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4" fillId="19" borderId="1" xfId="2" applyFont="1" applyFill="1" applyBorder="1" applyAlignment="1">
      <alignment horizontal="right" vertical="center" wrapText="1"/>
    </xf>
    <xf numFmtId="0" fontId="11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right" vertical="center" wrapText="1"/>
    </xf>
    <xf numFmtId="0" fontId="4" fillId="26" borderId="1" xfId="2" applyFont="1" applyFill="1" applyBorder="1" applyAlignment="1">
      <alignment horizontal="right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1" fillId="31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" fontId="3" fillId="7" borderId="1" xfId="0" applyNumberFormat="1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/>
    </xf>
    <xf numFmtId="0" fontId="3" fillId="35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43" borderId="1" xfId="0" applyFont="1" applyFill="1" applyBorder="1" applyAlignment="1" applyProtection="1">
      <alignment horizontal="center" vertical="center" wrapText="1"/>
      <protection locked="0"/>
    </xf>
    <xf numFmtId="0" fontId="3" fillId="36" borderId="1" xfId="0" applyFont="1" applyFill="1" applyBorder="1" applyAlignment="1">
      <alignment horizontal="center" vertical="center"/>
    </xf>
    <xf numFmtId="0" fontId="3" fillId="39" borderId="1" xfId="0" applyFont="1" applyFill="1" applyBorder="1" applyAlignment="1">
      <alignment horizontal="center" vertical="center"/>
    </xf>
    <xf numFmtId="0" fontId="3" fillId="44" borderId="1" xfId="0" applyFont="1" applyFill="1" applyBorder="1" applyAlignment="1" applyProtection="1">
      <alignment horizontal="center" vertical="center" wrapText="1"/>
      <protection locked="0"/>
    </xf>
    <xf numFmtId="0" fontId="18" fillId="42" borderId="1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8" fillId="37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justify" wrapText="1"/>
    </xf>
    <xf numFmtId="0" fontId="35" fillId="2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 applyProtection="1">
      <alignment horizontal="left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 applyProtection="1">
      <alignment horizontal="center" vertical="center" wrapText="1"/>
      <protection locked="0"/>
    </xf>
    <xf numFmtId="0" fontId="3" fillId="12" borderId="10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left" vertical="top" wrapText="1"/>
    </xf>
    <xf numFmtId="0" fontId="18" fillId="9" borderId="1" xfId="0" applyFont="1" applyFill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right" wrapText="1"/>
    </xf>
    <xf numFmtId="0" fontId="4" fillId="10" borderId="7" xfId="0" applyFont="1" applyFill="1" applyBorder="1" applyAlignment="1">
      <alignment horizontal="right" wrapText="1"/>
    </xf>
    <xf numFmtId="0" fontId="4" fillId="10" borderId="8" xfId="0" applyFont="1" applyFill="1" applyBorder="1" applyAlignment="1">
      <alignment horizontal="right" wrapText="1"/>
    </xf>
    <xf numFmtId="14" fontId="15" fillId="9" borderId="1" xfId="3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35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right" vertical="center" wrapText="1"/>
    </xf>
    <xf numFmtId="0" fontId="4" fillId="40" borderId="1" xfId="0" applyFont="1" applyFill="1" applyBorder="1" applyAlignment="1">
      <alignment horizontal="center" vertical="center" wrapText="1"/>
    </xf>
    <xf numFmtId="0" fontId="6" fillId="48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left" vertical="center" wrapText="1"/>
    </xf>
    <xf numFmtId="0" fontId="13" fillId="9" borderId="1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12" borderId="1" xfId="0" applyFont="1" applyFill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center" vertical="center" wrapText="1"/>
    </xf>
    <xf numFmtId="0" fontId="4" fillId="42" borderId="1" xfId="0" applyFont="1" applyFill="1" applyBorder="1" applyAlignment="1">
      <alignment horizontal="center"/>
    </xf>
    <xf numFmtId="0" fontId="13" fillId="37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4" fillId="19" borderId="1" xfId="0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19" borderId="1" xfId="2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right"/>
    </xf>
    <xf numFmtId="0" fontId="11" fillId="0" borderId="1" xfId="2" applyFont="1" applyBorder="1" applyAlignment="1">
      <alignment horizontal="center" vertical="center" wrapText="1"/>
    </xf>
    <xf numFmtId="0" fontId="18" fillId="26" borderId="1" xfId="2" applyFont="1" applyFill="1" applyBorder="1" applyAlignment="1">
      <alignment horizontal="center" vertical="center" wrapText="1"/>
    </xf>
    <xf numFmtId="0" fontId="4" fillId="26" borderId="1" xfId="0" applyFont="1" applyFill="1" applyBorder="1" applyAlignment="1">
      <alignment horizontal="right"/>
    </xf>
    <xf numFmtId="0" fontId="11" fillId="26" borderId="1" xfId="2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right" vertical="center" wrapText="1"/>
    </xf>
    <xf numFmtId="0" fontId="4" fillId="37" borderId="1" xfId="0" applyFont="1" applyFill="1" applyBorder="1" applyAlignment="1">
      <alignment horizontal="center" vertical="center" wrapText="1"/>
    </xf>
    <xf numFmtId="0" fontId="35" fillId="42" borderId="1" xfId="0" applyFont="1" applyFill="1" applyBorder="1" applyAlignment="1">
      <alignment horizontal="center" vertical="center" wrapText="1"/>
    </xf>
    <xf numFmtId="0" fontId="4" fillId="3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 wrapText="1"/>
    </xf>
    <xf numFmtId="0" fontId="13" fillId="35" borderId="1" xfId="0" applyFont="1" applyFill="1" applyBorder="1" applyAlignment="1">
      <alignment horizontal="left" vertical="center" wrapText="1"/>
    </xf>
    <xf numFmtId="0" fontId="13" fillId="28" borderId="1" xfId="0" applyFont="1" applyFill="1" applyBorder="1" applyAlignment="1">
      <alignment horizontal="center" vertical="center" wrapText="1"/>
    </xf>
    <xf numFmtId="0" fontId="13" fillId="28" borderId="1" xfId="0" applyFont="1" applyFill="1" applyBorder="1" applyAlignment="1">
      <alignment horizontal="left" vertical="center" wrapText="1"/>
    </xf>
    <xf numFmtId="0" fontId="13" fillId="3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4" fillId="35" borderId="1" xfId="0" applyFont="1" applyFill="1" applyBorder="1" applyAlignment="1">
      <alignment horizontal="right" vertical="center" wrapText="1"/>
    </xf>
    <xf numFmtId="0" fontId="13" fillId="9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4" fillId="44" borderId="1" xfId="0" applyFont="1" applyFill="1" applyBorder="1" applyAlignment="1">
      <alignment horizontal="right" vertical="center" wrapText="1"/>
    </xf>
    <xf numFmtId="0" fontId="14" fillId="44" borderId="1" xfId="0" applyFont="1" applyFill="1" applyBorder="1" applyAlignment="1">
      <alignment horizontal="center" vertical="center" wrapText="1"/>
    </xf>
    <xf numFmtId="0" fontId="13" fillId="36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5" fillId="32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11" fillId="9" borderId="1" xfId="1" applyFont="1" applyFill="1" applyBorder="1" applyAlignment="1">
      <alignment horizontal="left" vertical="center" wrapText="1"/>
    </xf>
    <xf numFmtId="0" fontId="11" fillId="14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wrapText="1"/>
    </xf>
    <xf numFmtId="0" fontId="6" fillId="30" borderId="1" xfId="0" applyFont="1" applyFill="1" applyBorder="1" applyAlignment="1">
      <alignment horizontal="center" vertical="center" wrapText="1"/>
    </xf>
    <xf numFmtId="0" fontId="4" fillId="30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right" wrapText="1"/>
    </xf>
    <xf numFmtId="0" fontId="4" fillId="1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 vertical="center" wrapText="1"/>
    </xf>
    <xf numFmtId="0" fontId="6" fillId="18" borderId="1" xfId="0" applyFont="1" applyFill="1" applyBorder="1" applyAlignment="1">
      <alignment horizontal="right" wrapText="1"/>
    </xf>
    <xf numFmtId="0" fontId="6" fillId="1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14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29" borderId="1" xfId="0" applyFont="1" applyFill="1" applyBorder="1" applyAlignment="1">
      <alignment horizontal="center" vertical="center" wrapText="1"/>
    </xf>
    <xf numFmtId="0" fontId="6" fillId="29" borderId="1" xfId="0" applyFont="1" applyFill="1" applyBorder="1" applyAlignment="1">
      <alignment horizontal="right" wrapText="1"/>
    </xf>
    <xf numFmtId="0" fontId="4" fillId="26" borderId="1" xfId="0" applyFont="1" applyFill="1" applyBorder="1" applyAlignment="1">
      <alignment horizontal="center" vertical="center" wrapText="1"/>
    </xf>
    <xf numFmtId="0" fontId="13" fillId="27" borderId="1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 wrapText="1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24" borderId="1" xfId="0" applyFont="1" applyFill="1" applyBorder="1" applyAlignment="1">
      <alignment horizontal="right" wrapText="1"/>
    </xf>
    <xf numFmtId="0" fontId="4" fillId="10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wrapText="1"/>
    </xf>
    <xf numFmtId="0" fontId="13" fillId="0" borderId="1" xfId="0" applyFont="1" applyBorder="1" applyAlignment="1" applyProtection="1">
      <alignment horizontal="left" wrapText="1"/>
      <protection locked="0"/>
    </xf>
    <xf numFmtId="0" fontId="6" fillId="23" borderId="1" xfId="0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right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right" wrapText="1"/>
    </xf>
    <xf numFmtId="0" fontId="4" fillId="17" borderId="1" xfId="0" applyFont="1" applyFill="1" applyBorder="1" applyAlignment="1">
      <alignment horizontal="right" wrapText="1"/>
    </xf>
    <xf numFmtId="0" fontId="6" fillId="12" borderId="1" xfId="0" applyFont="1" applyFill="1" applyBorder="1" applyAlignment="1">
      <alignment horizontal="right" wrapText="1"/>
    </xf>
    <xf numFmtId="0" fontId="4" fillId="1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13" borderId="1" xfId="0" applyFont="1" applyFill="1" applyBorder="1" applyAlignment="1">
      <alignment horizontal="right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right" wrapText="1"/>
    </xf>
    <xf numFmtId="0" fontId="5" fillId="8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5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6" fillId="5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wrapText="1"/>
    </xf>
    <xf numFmtId="0" fontId="5" fillId="39" borderId="1" xfId="0" applyFont="1" applyFill="1" applyBorder="1" applyAlignment="1">
      <alignment horizontal="center" wrapText="1"/>
    </xf>
    <xf numFmtId="0" fontId="6" fillId="37" borderId="1" xfId="0" applyFont="1" applyFill="1" applyBorder="1" applyAlignment="1">
      <alignment horizontal="right" wrapText="1"/>
    </xf>
    <xf numFmtId="0" fontId="20" fillId="5" borderId="1" xfId="0" applyFont="1" applyFill="1" applyBorder="1" applyAlignment="1">
      <alignment horizontal="right" wrapText="1"/>
    </xf>
    <xf numFmtId="0" fontId="11" fillId="9" borderId="1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right" wrapText="1"/>
    </xf>
    <xf numFmtId="0" fontId="4" fillId="29" borderId="1" xfId="0" applyFont="1" applyFill="1" applyBorder="1" applyAlignment="1">
      <alignment horizontal="right" wrapText="1"/>
    </xf>
    <xf numFmtId="0" fontId="18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vertical="top" wrapText="1"/>
    </xf>
    <xf numFmtId="0" fontId="4" fillId="38" borderId="1" xfId="0" applyFont="1" applyFill="1" applyBorder="1" applyAlignment="1">
      <alignment horizontal="right" vertical="center" wrapText="1"/>
    </xf>
    <xf numFmtId="14" fontId="15" fillId="6" borderId="1" xfId="3" applyNumberFormat="1" applyFont="1" applyFill="1" applyBorder="1" applyAlignment="1">
      <alignment horizontal="left" vertical="center" wrapText="1"/>
    </xf>
    <xf numFmtId="0" fontId="4" fillId="45" borderId="1" xfId="0" applyFont="1" applyFill="1" applyBorder="1" applyAlignment="1">
      <alignment horizontal="right" vertical="center" wrapText="1"/>
    </xf>
    <xf numFmtId="0" fontId="18" fillId="32" borderId="1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right" vertical="center" wrapText="1"/>
    </xf>
    <xf numFmtId="0" fontId="13" fillId="27" borderId="1" xfId="0" applyFont="1" applyFill="1" applyBorder="1" applyAlignment="1">
      <alignment horizontal="center" vertical="center" wrapText="1"/>
    </xf>
    <xf numFmtId="0" fontId="20" fillId="27" borderId="1" xfId="0" applyFont="1" applyFill="1" applyBorder="1" applyAlignment="1">
      <alignment horizontal="right" vertical="center" wrapText="1"/>
    </xf>
    <xf numFmtId="0" fontId="11" fillId="19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left" wrapText="1"/>
    </xf>
    <xf numFmtId="0" fontId="13" fillId="16" borderId="1" xfId="1" applyFont="1" applyFill="1" applyBorder="1" applyAlignment="1">
      <alignment horizontal="center" vertical="center" wrapText="1"/>
    </xf>
    <xf numFmtId="0" fontId="4" fillId="33" borderId="1" xfId="1" applyFont="1" applyFill="1" applyBorder="1" applyAlignment="1">
      <alignment horizontal="right" wrapText="1"/>
    </xf>
    <xf numFmtId="0" fontId="4" fillId="39" borderId="1" xfId="0" applyFont="1" applyFill="1" applyBorder="1" applyAlignment="1">
      <alignment horizontal="right" vertical="center" wrapText="1"/>
    </xf>
    <xf numFmtId="0" fontId="18" fillId="9" borderId="1" xfId="0" applyFont="1" applyFill="1" applyBorder="1" applyAlignment="1">
      <alignment horizontal="left" wrapText="1"/>
    </xf>
    <xf numFmtId="0" fontId="11" fillId="10" borderId="1" xfId="0" applyFont="1" applyFill="1" applyBorder="1" applyAlignment="1">
      <alignment horizontal="center" vertical="center" wrapText="1"/>
    </xf>
    <xf numFmtId="0" fontId="18" fillId="43" borderId="1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" fillId="32" borderId="1" xfId="1" applyFont="1" applyFill="1" applyBorder="1" applyAlignment="1">
      <alignment horizontal="right" wrapText="1"/>
    </xf>
    <xf numFmtId="0" fontId="4" fillId="3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right" vertical="center" wrapText="1"/>
    </xf>
    <xf numFmtId="0" fontId="4" fillId="28" borderId="1" xfId="0" applyFont="1" applyFill="1" applyBorder="1" applyAlignment="1">
      <alignment horizontal="center" vertical="center" wrapText="1"/>
    </xf>
    <xf numFmtId="0" fontId="4" fillId="28" borderId="1" xfId="0" applyFont="1" applyFill="1" applyBorder="1" applyAlignment="1">
      <alignment horizontal="righ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13" fillId="47" borderId="1" xfId="0" applyFont="1" applyFill="1" applyBorder="1" applyAlignment="1">
      <alignment horizontal="center" vertical="center" wrapText="1"/>
    </xf>
    <xf numFmtId="0" fontId="4" fillId="47" borderId="1" xfId="0" applyFont="1" applyFill="1" applyBorder="1" applyAlignment="1">
      <alignment horizontal="right" vertical="center" wrapText="1"/>
    </xf>
    <xf numFmtId="0" fontId="4" fillId="45" borderId="1" xfId="0" applyFont="1" applyFill="1" applyBorder="1" applyAlignment="1">
      <alignment horizontal="center" vertical="center" wrapText="1"/>
    </xf>
    <xf numFmtId="0" fontId="4" fillId="46" borderId="1" xfId="0" applyFont="1" applyFill="1" applyBorder="1" applyAlignment="1">
      <alignment horizontal="right" vertical="center" wrapText="1"/>
    </xf>
    <xf numFmtId="0" fontId="13" fillId="2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14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DFFFD5"/>
      <color rgb="FFD0FFC1"/>
      <color rgb="FFB0FF97"/>
      <color rgb="FF66FF33"/>
      <color rgb="FFFFCDDE"/>
      <color rgb="FFFFCCCC"/>
      <color rgb="FFFFAFCA"/>
      <color rgb="FFFF66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5"/>
  <sheetViews>
    <sheetView tabSelected="1" zoomScale="86" zoomScaleNormal="86" workbookViewId="0">
      <selection activeCell="G577" sqref="G577"/>
    </sheetView>
  </sheetViews>
  <sheetFormatPr defaultColWidth="8.85546875" defaultRowHeight="15" x14ac:dyDescent="0.25"/>
  <cols>
    <col min="1" max="1" width="19.7109375" customWidth="1"/>
    <col min="2" max="2" width="21.140625" customWidth="1"/>
    <col min="3" max="3" width="19.5703125" customWidth="1"/>
    <col min="4" max="4" width="20.42578125" customWidth="1"/>
    <col min="5" max="5" width="51.140625" customWidth="1"/>
    <col min="6" max="6" width="6.28515625" customWidth="1"/>
    <col min="7" max="7" width="12.28515625" style="158" customWidth="1"/>
    <col min="10" max="10" width="33.140625" customWidth="1"/>
    <col min="11" max="11" width="55.140625" style="64" customWidth="1"/>
  </cols>
  <sheetData>
    <row r="1" spans="1:11" ht="51" customHeight="1" x14ac:dyDescent="0.25">
      <c r="A1" s="223" t="s">
        <v>407</v>
      </c>
      <c r="B1" s="223"/>
      <c r="C1" s="223"/>
      <c r="D1" s="223"/>
      <c r="E1" s="223"/>
      <c r="F1" s="51">
        <v>1</v>
      </c>
      <c r="G1" s="176" t="s">
        <v>550</v>
      </c>
      <c r="J1" s="52" t="s">
        <v>268</v>
      </c>
      <c r="K1" s="53" t="s">
        <v>269</v>
      </c>
    </row>
    <row r="2" spans="1:11" ht="31.5" customHeight="1" x14ac:dyDescent="0.25">
      <c r="A2" s="341" t="s">
        <v>543</v>
      </c>
      <c r="B2" s="341"/>
      <c r="C2" s="341"/>
      <c r="D2" s="341"/>
      <c r="E2" s="342"/>
      <c r="F2" s="51">
        <v>2</v>
      </c>
      <c r="G2" s="177"/>
      <c r="J2" s="53" t="s">
        <v>524</v>
      </c>
      <c r="K2" s="56">
        <f>SUM(G502,G503)</f>
        <v>33</v>
      </c>
    </row>
    <row r="3" spans="1:11" ht="21" customHeight="1" x14ac:dyDescent="0.3">
      <c r="A3" s="220" t="s">
        <v>1</v>
      </c>
      <c r="B3" s="305" t="s">
        <v>2</v>
      </c>
      <c r="C3" s="305"/>
      <c r="D3" s="305"/>
      <c r="E3" s="305"/>
      <c r="F3" s="51">
        <v>3</v>
      </c>
      <c r="G3" s="1">
        <v>24</v>
      </c>
      <c r="J3" s="53" t="s">
        <v>270</v>
      </c>
      <c r="K3" s="57">
        <f>G17</f>
        <v>33</v>
      </c>
    </row>
    <row r="4" spans="1:11" ht="21" customHeight="1" x14ac:dyDescent="0.25">
      <c r="A4" s="220"/>
      <c r="B4" s="271" t="s">
        <v>3</v>
      </c>
      <c r="C4" s="271"/>
      <c r="D4" s="271"/>
      <c r="E4" s="271"/>
      <c r="F4" s="51">
        <v>4</v>
      </c>
      <c r="G4" s="1">
        <v>24</v>
      </c>
      <c r="J4" s="53" t="s">
        <v>271</v>
      </c>
      <c r="K4" s="57">
        <f>G26</f>
        <v>33</v>
      </c>
    </row>
    <row r="5" spans="1:11" ht="21" customHeight="1" x14ac:dyDescent="0.3">
      <c r="A5" s="220"/>
      <c r="B5" s="309" t="s">
        <v>4</v>
      </c>
      <c r="C5" s="309"/>
      <c r="D5" s="309"/>
      <c r="E5" s="309"/>
      <c r="F5" s="51">
        <v>5</v>
      </c>
      <c r="G5" s="2">
        <v>9</v>
      </c>
      <c r="J5" s="53" t="s">
        <v>272</v>
      </c>
      <c r="K5" s="57">
        <f>G45</f>
        <v>33</v>
      </c>
    </row>
    <row r="6" spans="1:11" ht="21" customHeight="1" x14ac:dyDescent="0.3">
      <c r="A6" s="220"/>
      <c r="B6" s="301" t="s">
        <v>5</v>
      </c>
      <c r="C6" s="301"/>
      <c r="D6" s="301"/>
      <c r="E6" s="301"/>
      <c r="F6" s="51">
        <v>6</v>
      </c>
      <c r="G6" s="1">
        <v>11</v>
      </c>
      <c r="J6" s="53" t="s">
        <v>494</v>
      </c>
      <c r="K6" s="57">
        <f>SUM(G96,G134)</f>
        <v>33</v>
      </c>
    </row>
    <row r="7" spans="1:11" ht="21" customHeight="1" x14ac:dyDescent="0.3">
      <c r="A7" s="220"/>
      <c r="B7" s="304" t="s">
        <v>373</v>
      </c>
      <c r="C7" s="304"/>
      <c r="D7" s="304"/>
      <c r="E7" s="304"/>
      <c r="F7" s="51">
        <v>7</v>
      </c>
      <c r="G7" s="58">
        <f>SUM(G8:G9)</f>
        <v>22</v>
      </c>
      <c r="J7" s="53" t="s">
        <v>495</v>
      </c>
      <c r="K7" s="57">
        <f>G140</f>
        <v>33</v>
      </c>
    </row>
    <row r="8" spans="1:11" ht="21" customHeight="1" x14ac:dyDescent="0.25">
      <c r="A8" s="220"/>
      <c r="B8" s="293" t="s">
        <v>7</v>
      </c>
      <c r="C8" s="293"/>
      <c r="D8" s="287" t="s">
        <v>261</v>
      </c>
      <c r="E8" s="287"/>
      <c r="F8" s="51">
        <v>8</v>
      </c>
      <c r="G8" s="1">
        <v>18</v>
      </c>
      <c r="J8" s="53" t="s">
        <v>496</v>
      </c>
      <c r="K8" s="57">
        <f>G219</f>
        <v>33</v>
      </c>
    </row>
    <row r="9" spans="1:11" ht="21" customHeight="1" x14ac:dyDescent="0.25">
      <c r="A9" s="220"/>
      <c r="B9" s="293"/>
      <c r="C9" s="293"/>
      <c r="D9" s="287" t="s">
        <v>8</v>
      </c>
      <c r="E9" s="287"/>
      <c r="F9" s="51">
        <v>9</v>
      </c>
      <c r="G9" s="1">
        <v>4</v>
      </c>
      <c r="J9" s="53" t="s">
        <v>497</v>
      </c>
      <c r="K9" s="57">
        <f>SUM(G222,G228)</f>
        <v>33</v>
      </c>
    </row>
    <row r="10" spans="1:11" ht="21" customHeight="1" x14ac:dyDescent="0.3">
      <c r="A10" s="220"/>
      <c r="B10" s="310" t="s">
        <v>9</v>
      </c>
      <c r="C10" s="311" t="s">
        <v>10</v>
      </c>
      <c r="D10" s="311"/>
      <c r="E10" s="311"/>
      <c r="F10" s="51">
        <v>10</v>
      </c>
      <c r="G10" s="59">
        <f>SUM(G12:G16)</f>
        <v>24</v>
      </c>
      <c r="J10" s="53" t="s">
        <v>498</v>
      </c>
      <c r="K10" s="57">
        <f>G236</f>
        <v>33</v>
      </c>
    </row>
    <row r="11" spans="1:11" ht="21" customHeight="1" x14ac:dyDescent="0.3">
      <c r="A11" s="220"/>
      <c r="B11" s="310"/>
      <c r="C11" s="312" t="s">
        <v>291</v>
      </c>
      <c r="D11" s="312"/>
      <c r="E11" s="312"/>
      <c r="F11" s="51">
        <v>11</v>
      </c>
      <c r="G11" s="30">
        <v>0</v>
      </c>
      <c r="J11" s="53" t="s">
        <v>273</v>
      </c>
      <c r="K11" s="57">
        <f>SUM(G4,G5)</f>
        <v>33</v>
      </c>
    </row>
    <row r="12" spans="1:11" ht="21.75" customHeight="1" thickBot="1" x14ac:dyDescent="0.35">
      <c r="A12" s="220"/>
      <c r="B12" s="310"/>
      <c r="C12" s="305" t="s">
        <v>11</v>
      </c>
      <c r="D12" s="305"/>
      <c r="E12" s="305"/>
      <c r="F12" s="51">
        <v>12</v>
      </c>
      <c r="G12" s="1">
        <v>1</v>
      </c>
      <c r="J12" s="60" t="s">
        <v>499</v>
      </c>
      <c r="K12" s="61">
        <f>G265</f>
        <v>33</v>
      </c>
    </row>
    <row r="13" spans="1:11" ht="24" thickBot="1" x14ac:dyDescent="0.4">
      <c r="A13" s="220"/>
      <c r="B13" s="310"/>
      <c r="C13" s="305" t="s">
        <v>12</v>
      </c>
      <c r="D13" s="305"/>
      <c r="E13" s="305"/>
      <c r="F13" s="51">
        <v>13</v>
      </c>
      <c r="G13" s="1">
        <v>3</v>
      </c>
      <c r="J13" s="62" t="s">
        <v>274</v>
      </c>
      <c r="K13" s="63" t="str">
        <f>IF(AND(K3=K2,K3=K4,K3=K5,K3=K6,K3=K7,K3=K8,K3=K9,K3=K10,K3=K11,K3=K12),"Совпадает","НЕ совпадает")</f>
        <v>Совпадает</v>
      </c>
    </row>
    <row r="14" spans="1:11" ht="18.75" x14ac:dyDescent="0.3">
      <c r="A14" s="220"/>
      <c r="B14" s="310"/>
      <c r="C14" s="305" t="s">
        <v>13</v>
      </c>
      <c r="D14" s="305"/>
      <c r="E14" s="305"/>
      <c r="F14" s="51">
        <v>14</v>
      </c>
      <c r="G14" s="1">
        <v>20</v>
      </c>
    </row>
    <row r="15" spans="1:11" ht="18.75" customHeight="1" x14ac:dyDescent="0.3">
      <c r="A15" s="220"/>
      <c r="B15" s="310"/>
      <c r="C15" s="305" t="s">
        <v>14</v>
      </c>
      <c r="D15" s="305"/>
      <c r="E15" s="305"/>
      <c r="F15" s="51">
        <v>15</v>
      </c>
      <c r="G15" s="1">
        <v>0</v>
      </c>
    </row>
    <row r="16" spans="1:11" ht="23.25" customHeight="1" x14ac:dyDescent="0.25">
      <c r="A16" s="220"/>
      <c r="B16" s="310"/>
      <c r="C16" s="262" t="s">
        <v>15</v>
      </c>
      <c r="D16" s="262"/>
      <c r="E16" s="262"/>
      <c r="F16" s="51">
        <v>16</v>
      </c>
      <c r="G16" s="1">
        <v>0</v>
      </c>
      <c r="J16" s="65" t="s">
        <v>268</v>
      </c>
      <c r="K16" s="53" t="s">
        <v>275</v>
      </c>
    </row>
    <row r="17" spans="1:11" ht="21" customHeight="1" x14ac:dyDescent="0.3">
      <c r="A17" s="220"/>
      <c r="B17" s="313" t="s">
        <v>292</v>
      </c>
      <c r="C17" s="313"/>
      <c r="D17" s="313"/>
      <c r="E17" s="313"/>
      <c r="F17" s="51">
        <v>17</v>
      </c>
      <c r="G17" s="67">
        <f>G4+G5</f>
        <v>33</v>
      </c>
      <c r="J17" s="68" t="s">
        <v>276</v>
      </c>
      <c r="K17" s="69">
        <f>G6</f>
        <v>11</v>
      </c>
    </row>
    <row r="18" spans="1:11" ht="21.75" customHeight="1" thickBot="1" x14ac:dyDescent="0.35">
      <c r="A18" s="268" t="s">
        <v>16</v>
      </c>
      <c r="B18" s="305" t="s">
        <v>374</v>
      </c>
      <c r="C18" s="305"/>
      <c r="D18" s="305"/>
      <c r="E18" s="305"/>
      <c r="F18" s="51">
        <v>18</v>
      </c>
      <c r="G18" s="1">
        <v>0</v>
      </c>
      <c r="J18" s="70" t="s">
        <v>500</v>
      </c>
      <c r="K18" s="61">
        <f>SUM(G141,G152:G163)</f>
        <v>11</v>
      </c>
    </row>
    <row r="19" spans="1:11" ht="24" customHeight="1" thickBot="1" x14ac:dyDescent="0.4">
      <c r="A19" s="268"/>
      <c r="B19" s="305" t="s">
        <v>417</v>
      </c>
      <c r="C19" s="305"/>
      <c r="D19" s="305"/>
      <c r="E19" s="305"/>
      <c r="F19" s="51">
        <v>19</v>
      </c>
      <c r="G19" s="1">
        <v>23</v>
      </c>
      <c r="J19" s="62" t="s">
        <v>274</v>
      </c>
      <c r="K19" s="71" t="str">
        <f>IF(K17=K18,"Совпадает","НЕ совпадает")</f>
        <v>Совпадает</v>
      </c>
    </row>
    <row r="20" spans="1:11" ht="18.75" customHeight="1" x14ac:dyDescent="0.3">
      <c r="A20" s="268"/>
      <c r="B20" s="305" t="s">
        <v>17</v>
      </c>
      <c r="C20" s="305"/>
      <c r="D20" s="305"/>
      <c r="E20" s="305"/>
      <c r="F20" s="51">
        <v>20</v>
      </c>
      <c r="G20" s="1">
        <v>0</v>
      </c>
    </row>
    <row r="21" spans="1:11" ht="18.75" customHeight="1" x14ac:dyDescent="0.3">
      <c r="A21" s="268"/>
      <c r="B21" s="305" t="s">
        <v>18</v>
      </c>
      <c r="C21" s="305"/>
      <c r="D21" s="305"/>
      <c r="E21" s="305"/>
      <c r="F21" s="51">
        <v>21</v>
      </c>
      <c r="G21" s="1">
        <v>1</v>
      </c>
    </row>
    <row r="22" spans="1:11" ht="23.25" x14ac:dyDescent="0.25">
      <c r="A22" s="268"/>
      <c r="B22" s="261" t="s">
        <v>19</v>
      </c>
      <c r="C22" s="261"/>
      <c r="D22" s="262" t="s">
        <v>20</v>
      </c>
      <c r="E22" s="262"/>
      <c r="F22" s="51">
        <v>22</v>
      </c>
      <c r="G22" s="1">
        <v>8</v>
      </c>
      <c r="J22" s="65" t="s">
        <v>268</v>
      </c>
      <c r="K22" s="53" t="s">
        <v>277</v>
      </c>
    </row>
    <row r="23" spans="1:11" ht="21" customHeight="1" x14ac:dyDescent="0.3">
      <c r="A23" s="268"/>
      <c r="B23" s="261"/>
      <c r="C23" s="261"/>
      <c r="D23" s="305" t="s">
        <v>21</v>
      </c>
      <c r="E23" s="305"/>
      <c r="F23" s="51">
        <v>23</v>
      </c>
      <c r="G23" s="1">
        <v>0</v>
      </c>
      <c r="J23" s="53" t="s">
        <v>278</v>
      </c>
      <c r="K23" s="57">
        <f>G46</f>
        <v>28</v>
      </c>
    </row>
    <row r="24" spans="1:11" ht="21" x14ac:dyDescent="0.3">
      <c r="A24" s="268"/>
      <c r="B24" s="261"/>
      <c r="C24" s="261"/>
      <c r="D24" s="305" t="s">
        <v>22</v>
      </c>
      <c r="E24" s="305"/>
      <c r="F24" s="51">
        <v>24</v>
      </c>
      <c r="G24" s="1">
        <v>1</v>
      </c>
      <c r="J24" s="53" t="s">
        <v>501</v>
      </c>
      <c r="K24" s="57">
        <f>G96</f>
        <v>28</v>
      </c>
    </row>
    <row r="25" spans="1:11" ht="21" customHeight="1" x14ac:dyDescent="0.3">
      <c r="A25" s="268"/>
      <c r="B25" s="306" t="s">
        <v>375</v>
      </c>
      <c r="C25" s="306"/>
      <c r="D25" s="306"/>
      <c r="E25" s="306"/>
      <c r="F25" s="51">
        <v>25</v>
      </c>
      <c r="G25" s="1">
        <v>0</v>
      </c>
      <c r="J25" s="53" t="s">
        <v>502</v>
      </c>
      <c r="K25" s="57">
        <f>SUM(G47:G60,G74,G76,G90:G95)</f>
        <v>28</v>
      </c>
    </row>
    <row r="26" spans="1:11" ht="21" customHeight="1" x14ac:dyDescent="0.25">
      <c r="A26" s="268"/>
      <c r="B26" s="307" t="s">
        <v>23</v>
      </c>
      <c r="C26" s="307"/>
      <c r="D26" s="307"/>
      <c r="E26" s="307"/>
      <c r="F26" s="51">
        <v>26</v>
      </c>
      <c r="G26" s="72">
        <f>SUM(G18,G19,G20,G21,G22,G23,G24,G25)</f>
        <v>33</v>
      </c>
      <c r="J26" s="53" t="s">
        <v>503</v>
      </c>
      <c r="K26" s="57">
        <f>G220</f>
        <v>28</v>
      </c>
    </row>
    <row r="27" spans="1:11" ht="21" customHeight="1" x14ac:dyDescent="0.25">
      <c r="A27" s="268"/>
      <c r="B27" s="308" t="s">
        <v>24</v>
      </c>
      <c r="C27" s="308"/>
      <c r="D27" s="308"/>
      <c r="E27" s="308"/>
      <c r="F27" s="51">
        <v>27</v>
      </c>
      <c r="G27" s="4">
        <v>23</v>
      </c>
      <c r="J27" s="53" t="s">
        <v>504</v>
      </c>
      <c r="K27" s="57">
        <f>SUM(G223,G229)</f>
        <v>28</v>
      </c>
    </row>
    <row r="28" spans="1:11" ht="21.75" customHeight="1" thickBot="1" x14ac:dyDescent="0.35">
      <c r="A28" s="297" t="s">
        <v>25</v>
      </c>
      <c r="B28" s="298" t="s">
        <v>376</v>
      </c>
      <c r="C28" s="298"/>
      <c r="D28" s="298"/>
      <c r="E28" s="298"/>
      <c r="F28" s="51">
        <v>28</v>
      </c>
      <c r="G28" s="73">
        <f>SUM(G30:G32)</f>
        <v>0</v>
      </c>
      <c r="J28" s="60" t="s">
        <v>505</v>
      </c>
      <c r="K28" s="61">
        <f>G266</f>
        <v>28</v>
      </c>
    </row>
    <row r="29" spans="1:11" ht="24" customHeight="1" thickBot="1" x14ac:dyDescent="0.4">
      <c r="A29" s="297"/>
      <c r="B29" s="299" t="s">
        <v>26</v>
      </c>
      <c r="C29" s="299"/>
      <c r="D29" s="299"/>
      <c r="E29" s="299"/>
      <c r="F29" s="51">
        <v>29</v>
      </c>
      <c r="G29" s="5">
        <v>0</v>
      </c>
      <c r="J29" s="62" t="s">
        <v>274</v>
      </c>
      <c r="K29" s="71" t="str">
        <f>IF(AND(K23=K24,K23=K25,K23=K26,K23=K27,K23=K28),"Совпадает","НЕ совпадает")</f>
        <v>Совпадает</v>
      </c>
    </row>
    <row r="30" spans="1:11" ht="18.75" x14ac:dyDescent="0.25">
      <c r="A30" s="297"/>
      <c r="B30" s="300" t="s">
        <v>27</v>
      </c>
      <c r="C30" s="280" t="s">
        <v>28</v>
      </c>
      <c r="D30" s="280"/>
      <c r="E30" s="280"/>
      <c r="F30" s="51">
        <v>30</v>
      </c>
      <c r="G30" s="1">
        <v>0</v>
      </c>
    </row>
    <row r="31" spans="1:11" ht="18.75" x14ac:dyDescent="0.25">
      <c r="A31" s="297"/>
      <c r="B31" s="300"/>
      <c r="C31" s="280" t="s">
        <v>29</v>
      </c>
      <c r="D31" s="280"/>
      <c r="E31" s="280"/>
      <c r="F31" s="51">
        <v>31</v>
      </c>
      <c r="G31" s="1">
        <v>0</v>
      </c>
    </row>
    <row r="32" spans="1:11" ht="23.25" x14ac:dyDescent="0.25">
      <c r="A32" s="297"/>
      <c r="B32" s="300"/>
      <c r="C32" s="280" t="s">
        <v>30</v>
      </c>
      <c r="D32" s="280"/>
      <c r="E32" s="280"/>
      <c r="F32" s="51">
        <v>32</v>
      </c>
      <c r="G32" s="1">
        <v>0</v>
      </c>
      <c r="J32" s="65" t="s">
        <v>268</v>
      </c>
      <c r="K32" s="53" t="s">
        <v>280</v>
      </c>
    </row>
    <row r="33" spans="1:11" ht="21" x14ac:dyDescent="0.3">
      <c r="A33" s="273" t="s">
        <v>31</v>
      </c>
      <c r="B33" s="301" t="s">
        <v>32</v>
      </c>
      <c r="C33" s="301"/>
      <c r="D33" s="301"/>
      <c r="E33" s="301"/>
      <c r="F33" s="51">
        <v>33</v>
      </c>
      <c r="G33" s="1">
        <v>2</v>
      </c>
      <c r="J33" s="87" t="s">
        <v>506</v>
      </c>
      <c r="K33" s="57">
        <f>G134</f>
        <v>5</v>
      </c>
    </row>
    <row r="34" spans="1:11" ht="21.75" customHeight="1" thickBot="1" x14ac:dyDescent="0.3">
      <c r="A34" s="273"/>
      <c r="B34" s="302" t="s">
        <v>33</v>
      </c>
      <c r="C34" s="302"/>
      <c r="D34" s="302"/>
      <c r="E34" s="302"/>
      <c r="F34" s="51">
        <v>34</v>
      </c>
      <c r="G34" s="6">
        <v>0</v>
      </c>
      <c r="J34" s="168" t="s">
        <v>507</v>
      </c>
      <c r="K34" s="61">
        <f>G221</f>
        <v>5</v>
      </c>
    </row>
    <row r="35" spans="1:11" ht="24" customHeight="1" thickBot="1" x14ac:dyDescent="0.4">
      <c r="A35" s="273"/>
      <c r="B35" s="301" t="s">
        <v>34</v>
      </c>
      <c r="C35" s="301"/>
      <c r="D35" s="301"/>
      <c r="E35" s="301"/>
      <c r="F35" s="51">
        <v>35</v>
      </c>
      <c r="G35" s="1">
        <v>5</v>
      </c>
      <c r="J35" s="62" t="s">
        <v>274</v>
      </c>
      <c r="K35" s="71" t="str">
        <f>IF(K33=K34,"Совпадает","НЕ совпадает")</f>
        <v>Совпадает</v>
      </c>
    </row>
    <row r="36" spans="1:11" ht="18.75" customHeight="1" x14ac:dyDescent="0.25">
      <c r="A36" s="273"/>
      <c r="B36" s="302" t="s">
        <v>33</v>
      </c>
      <c r="C36" s="302"/>
      <c r="D36" s="302"/>
      <c r="E36" s="302"/>
      <c r="F36" s="51">
        <v>36</v>
      </c>
      <c r="G36" s="6">
        <v>4</v>
      </c>
    </row>
    <row r="37" spans="1:11" ht="18.75" customHeight="1" x14ac:dyDescent="0.3">
      <c r="A37" s="273"/>
      <c r="B37" s="301" t="s">
        <v>35</v>
      </c>
      <c r="C37" s="301"/>
      <c r="D37" s="301"/>
      <c r="E37" s="301"/>
      <c r="F37" s="51">
        <v>37</v>
      </c>
      <c r="G37" s="1">
        <v>4</v>
      </c>
      <c r="J37" s="65" t="s">
        <v>268</v>
      </c>
      <c r="K37" s="66" t="s">
        <v>281</v>
      </c>
    </row>
    <row r="38" spans="1:11" ht="31.5" customHeight="1" x14ac:dyDescent="0.25">
      <c r="A38" s="273"/>
      <c r="B38" s="302" t="s">
        <v>33</v>
      </c>
      <c r="C38" s="302"/>
      <c r="D38" s="302"/>
      <c r="E38" s="302"/>
      <c r="F38" s="51">
        <v>38</v>
      </c>
      <c r="G38" s="6">
        <v>2</v>
      </c>
      <c r="J38" s="53" t="s">
        <v>535</v>
      </c>
      <c r="K38" s="78">
        <f>SUM(G360:G362)</f>
        <v>1</v>
      </c>
    </row>
    <row r="39" spans="1:11" ht="21" customHeight="1" x14ac:dyDescent="0.3">
      <c r="A39" s="273"/>
      <c r="B39" s="301" t="s">
        <v>36</v>
      </c>
      <c r="C39" s="301"/>
      <c r="D39" s="301"/>
      <c r="E39" s="301"/>
      <c r="F39" s="51">
        <v>39</v>
      </c>
      <c r="G39" s="1">
        <v>8</v>
      </c>
      <c r="J39" s="53" t="s">
        <v>525</v>
      </c>
      <c r="K39" s="56">
        <f>G350</f>
        <v>1</v>
      </c>
    </row>
    <row r="40" spans="1:11" ht="21" customHeight="1" x14ac:dyDescent="0.25">
      <c r="A40" s="273"/>
      <c r="B40" s="302" t="s">
        <v>33</v>
      </c>
      <c r="C40" s="302"/>
      <c r="D40" s="302"/>
      <c r="E40" s="302"/>
      <c r="F40" s="51">
        <v>40</v>
      </c>
      <c r="G40" s="6">
        <v>8</v>
      </c>
      <c r="J40" s="53" t="s">
        <v>526</v>
      </c>
      <c r="K40" s="56">
        <f>SUM(G351,G355)</f>
        <v>1</v>
      </c>
    </row>
    <row r="41" spans="1:11" ht="21" x14ac:dyDescent="0.3">
      <c r="A41" s="273"/>
      <c r="B41" s="301" t="s">
        <v>37</v>
      </c>
      <c r="C41" s="301"/>
      <c r="D41" s="301"/>
      <c r="E41" s="301"/>
      <c r="F41" s="51">
        <v>41</v>
      </c>
      <c r="G41" s="1">
        <v>14</v>
      </c>
      <c r="J41" s="53" t="s">
        <v>527</v>
      </c>
      <c r="K41" s="56">
        <f>SUM(G371:G374)</f>
        <v>1</v>
      </c>
    </row>
    <row r="42" spans="1:11" ht="21.75" customHeight="1" thickBot="1" x14ac:dyDescent="0.3">
      <c r="A42" s="273"/>
      <c r="B42" s="302" t="s">
        <v>33</v>
      </c>
      <c r="C42" s="302"/>
      <c r="D42" s="302"/>
      <c r="E42" s="302"/>
      <c r="F42" s="51">
        <v>42</v>
      </c>
      <c r="G42" s="6">
        <v>14</v>
      </c>
      <c r="J42" s="53" t="s">
        <v>528</v>
      </c>
      <c r="K42" s="56">
        <f>SUM(G376,G377)</f>
        <v>1</v>
      </c>
    </row>
    <row r="43" spans="1:11" ht="24" thickBot="1" x14ac:dyDescent="0.4">
      <c r="A43" s="273"/>
      <c r="B43" s="301" t="s">
        <v>38</v>
      </c>
      <c r="C43" s="301"/>
      <c r="D43" s="301"/>
      <c r="E43" s="301"/>
      <c r="F43" s="51">
        <v>43</v>
      </c>
      <c r="G43" s="1">
        <v>0</v>
      </c>
      <c r="J43" s="62" t="s">
        <v>274</v>
      </c>
      <c r="K43" s="71" t="str">
        <f>IF(AND(K38=K39,K39=K40,K39=K41,K39=K42),"Совпадает","НЕ совпадает")</f>
        <v>Совпадает</v>
      </c>
    </row>
    <row r="44" spans="1:11" ht="18.75" customHeight="1" x14ac:dyDescent="0.25">
      <c r="A44" s="273"/>
      <c r="B44" s="302" t="s">
        <v>33</v>
      </c>
      <c r="C44" s="302"/>
      <c r="D44" s="302"/>
      <c r="E44" s="302"/>
      <c r="F44" s="51">
        <v>44</v>
      </c>
      <c r="G44" s="6">
        <v>0</v>
      </c>
      <c r="K44"/>
    </row>
    <row r="45" spans="1:11" ht="18.75" customHeight="1" x14ac:dyDescent="0.3">
      <c r="A45" s="273"/>
      <c r="B45" s="303" t="s">
        <v>293</v>
      </c>
      <c r="C45" s="303"/>
      <c r="D45" s="303"/>
      <c r="E45" s="303"/>
      <c r="F45" s="51">
        <v>45</v>
      </c>
      <c r="G45" s="77">
        <f t="shared" ref="G45:G46" si="0">SUM(G33,G35,G37,G39,G41,G43)</f>
        <v>33</v>
      </c>
      <c r="J45" s="169"/>
      <c r="K45" s="170"/>
    </row>
    <row r="46" spans="1:11" ht="31.5" customHeight="1" x14ac:dyDescent="0.25">
      <c r="A46" s="273"/>
      <c r="B46" s="302" t="s">
        <v>33</v>
      </c>
      <c r="C46" s="302"/>
      <c r="D46" s="302"/>
      <c r="E46" s="302"/>
      <c r="F46" s="51">
        <v>46</v>
      </c>
      <c r="G46" s="75">
        <f t="shared" si="0"/>
        <v>28</v>
      </c>
      <c r="J46" s="65" t="s">
        <v>268</v>
      </c>
      <c r="K46" s="66" t="s">
        <v>282</v>
      </c>
    </row>
    <row r="47" spans="1:11" ht="21" customHeight="1" x14ac:dyDescent="0.25">
      <c r="A47" s="203" t="s">
        <v>39</v>
      </c>
      <c r="B47" s="258" t="s">
        <v>40</v>
      </c>
      <c r="C47" s="258"/>
      <c r="D47" s="287" t="s">
        <v>41</v>
      </c>
      <c r="E47" s="287"/>
      <c r="F47" s="51">
        <v>47</v>
      </c>
      <c r="G47" s="1">
        <v>2</v>
      </c>
      <c r="J47" s="53" t="s">
        <v>529</v>
      </c>
      <c r="K47" s="56">
        <f>G348</f>
        <v>1</v>
      </c>
    </row>
    <row r="48" spans="1:11" ht="21.75" customHeight="1" thickBot="1" x14ac:dyDescent="0.3">
      <c r="A48" s="203"/>
      <c r="B48" s="258"/>
      <c r="C48" s="258"/>
      <c r="D48" s="288" t="s">
        <v>42</v>
      </c>
      <c r="E48" s="288"/>
      <c r="F48" s="51">
        <v>48</v>
      </c>
      <c r="G48" s="7">
        <v>1</v>
      </c>
      <c r="J48" s="76" t="s">
        <v>530</v>
      </c>
      <c r="K48" s="56">
        <f>SUM(G365:G370)</f>
        <v>1</v>
      </c>
    </row>
    <row r="49" spans="1:11" ht="24" customHeight="1" thickBot="1" x14ac:dyDescent="0.4">
      <c r="A49" s="203"/>
      <c r="B49" s="258" t="s">
        <v>378</v>
      </c>
      <c r="C49" s="258"/>
      <c r="D49" s="287" t="s">
        <v>41</v>
      </c>
      <c r="E49" s="287"/>
      <c r="F49" s="51">
        <v>49</v>
      </c>
      <c r="G49" s="1">
        <v>5</v>
      </c>
      <c r="J49" s="62" t="s">
        <v>274</v>
      </c>
      <c r="K49" s="71" t="str">
        <f>IF(K47=K48,"Совпадает","НЕ совпадает")</f>
        <v>Совпадает</v>
      </c>
    </row>
    <row r="50" spans="1:11" ht="15.75" customHeight="1" x14ac:dyDescent="0.25">
      <c r="A50" s="203"/>
      <c r="B50" s="258"/>
      <c r="C50" s="258"/>
      <c r="D50" s="288" t="s">
        <v>42</v>
      </c>
      <c r="E50" s="288"/>
      <c r="F50" s="51">
        <v>50</v>
      </c>
      <c r="G50" s="7">
        <v>7</v>
      </c>
    </row>
    <row r="51" spans="1:11" ht="15.75" customHeight="1" x14ac:dyDescent="0.25">
      <c r="A51" s="203"/>
      <c r="B51" s="258" t="s">
        <v>377</v>
      </c>
      <c r="C51" s="258"/>
      <c r="D51" s="287" t="s">
        <v>41</v>
      </c>
      <c r="E51" s="287"/>
      <c r="F51" s="51">
        <v>51</v>
      </c>
      <c r="G51" s="1">
        <v>6</v>
      </c>
    </row>
    <row r="52" spans="1:11" ht="31.5" x14ac:dyDescent="0.25">
      <c r="A52" s="203"/>
      <c r="B52" s="258"/>
      <c r="C52" s="258"/>
      <c r="D52" s="288" t="s">
        <v>42</v>
      </c>
      <c r="E52" s="288"/>
      <c r="F52" s="51">
        <v>52</v>
      </c>
      <c r="G52" s="7">
        <v>2</v>
      </c>
      <c r="J52" s="65" t="s">
        <v>268</v>
      </c>
      <c r="K52" s="66" t="s">
        <v>283</v>
      </c>
    </row>
    <row r="53" spans="1:11" ht="21" customHeight="1" x14ac:dyDescent="0.25">
      <c r="A53" s="203"/>
      <c r="B53" s="258" t="s">
        <v>43</v>
      </c>
      <c r="C53" s="258"/>
      <c r="D53" s="287" t="s">
        <v>41</v>
      </c>
      <c r="E53" s="287"/>
      <c r="F53" s="51">
        <v>53</v>
      </c>
      <c r="G53" s="1">
        <v>0</v>
      </c>
      <c r="J53" s="53" t="s">
        <v>531</v>
      </c>
      <c r="K53" s="56">
        <f>G524</f>
        <v>1</v>
      </c>
    </row>
    <row r="54" spans="1:11" ht="21" customHeight="1" thickBot="1" x14ac:dyDescent="0.3">
      <c r="A54" s="203"/>
      <c r="B54" s="258"/>
      <c r="C54" s="258"/>
      <c r="D54" s="288" t="s">
        <v>42</v>
      </c>
      <c r="E54" s="288"/>
      <c r="F54" s="51">
        <v>54</v>
      </c>
      <c r="G54" s="7">
        <v>0</v>
      </c>
      <c r="J54" s="53" t="s">
        <v>532</v>
      </c>
      <c r="K54" s="81">
        <f>SUM(G530,G532,G534,G535)</f>
        <v>1</v>
      </c>
    </row>
    <row r="55" spans="1:11" ht="24" customHeight="1" thickBot="1" x14ac:dyDescent="0.4">
      <c r="A55" s="203"/>
      <c r="B55" s="258" t="s">
        <v>44</v>
      </c>
      <c r="C55" s="258"/>
      <c r="D55" s="287" t="s">
        <v>41</v>
      </c>
      <c r="E55" s="287"/>
      <c r="F55" s="51">
        <v>55</v>
      </c>
      <c r="G55" s="1">
        <v>0</v>
      </c>
      <c r="J55" s="62" t="s">
        <v>274</v>
      </c>
      <c r="K55" s="71" t="str">
        <f>IF(K53=K54,"Совпадает","НЕ совпадает")</f>
        <v>Совпадает</v>
      </c>
    </row>
    <row r="56" spans="1:11" ht="15.75" customHeight="1" x14ac:dyDescent="0.25">
      <c r="A56" s="203"/>
      <c r="B56" s="258"/>
      <c r="C56" s="258"/>
      <c r="D56" s="288" t="s">
        <v>42</v>
      </c>
      <c r="E56" s="288"/>
      <c r="F56" s="51">
        <v>56</v>
      </c>
      <c r="G56" s="7">
        <v>0</v>
      </c>
    </row>
    <row r="57" spans="1:11" ht="15.75" customHeight="1" x14ac:dyDescent="0.25">
      <c r="A57" s="203"/>
      <c r="B57" s="296" t="s">
        <v>45</v>
      </c>
      <c r="C57" s="296"/>
      <c r="D57" s="287" t="s">
        <v>41</v>
      </c>
      <c r="E57" s="287"/>
      <c r="F57" s="51">
        <v>57</v>
      </c>
      <c r="G57" s="1">
        <v>1</v>
      </c>
    </row>
    <row r="58" spans="1:11" ht="31.5" x14ac:dyDescent="0.25">
      <c r="A58" s="203"/>
      <c r="B58" s="296"/>
      <c r="C58" s="296"/>
      <c r="D58" s="288" t="s">
        <v>42</v>
      </c>
      <c r="E58" s="288"/>
      <c r="F58" s="51">
        <v>58</v>
      </c>
      <c r="G58" s="7">
        <v>0</v>
      </c>
      <c r="J58" s="65" t="s">
        <v>268</v>
      </c>
      <c r="K58" s="66" t="s">
        <v>284</v>
      </c>
    </row>
    <row r="59" spans="1:11" ht="21" customHeight="1" x14ac:dyDescent="0.25">
      <c r="A59" s="203"/>
      <c r="B59" s="258" t="s">
        <v>411</v>
      </c>
      <c r="C59" s="258"/>
      <c r="D59" s="258"/>
      <c r="E59" s="258"/>
      <c r="F59" s="51">
        <v>59</v>
      </c>
      <c r="G59" s="1">
        <v>0</v>
      </c>
      <c r="J59" s="53" t="s">
        <v>533</v>
      </c>
      <c r="K59" s="56">
        <f>G528</f>
        <v>0</v>
      </c>
    </row>
    <row r="60" spans="1:11" ht="21.75" customHeight="1" thickBot="1" x14ac:dyDescent="0.3">
      <c r="A60" s="203"/>
      <c r="B60" s="286" t="s">
        <v>46</v>
      </c>
      <c r="C60" s="286"/>
      <c r="D60" s="254" t="s">
        <v>294</v>
      </c>
      <c r="E60" s="82" t="s">
        <v>0</v>
      </c>
      <c r="F60" s="51">
        <v>60</v>
      </c>
      <c r="G60" s="83">
        <f>SUM(G61:G66)</f>
        <v>1</v>
      </c>
      <c r="J60" s="53" t="s">
        <v>534</v>
      </c>
      <c r="K60" s="56">
        <f>SUM(G536,G538,G540,G541)</f>
        <v>0</v>
      </c>
    </row>
    <row r="61" spans="1:11" ht="24" thickBot="1" x14ac:dyDescent="0.4">
      <c r="A61" s="203"/>
      <c r="B61" s="286"/>
      <c r="C61" s="286"/>
      <c r="D61" s="254"/>
      <c r="E61" s="84" t="s">
        <v>47</v>
      </c>
      <c r="F61" s="51">
        <v>61</v>
      </c>
      <c r="G61" s="1">
        <v>0</v>
      </c>
      <c r="J61" s="62" t="s">
        <v>274</v>
      </c>
      <c r="K61" s="71" t="str">
        <f>IF(K59=K60,"Совпадает","НЕ совпадает")</f>
        <v>Совпадает</v>
      </c>
    </row>
    <row r="62" spans="1:11" ht="15.75" customHeight="1" x14ac:dyDescent="0.25">
      <c r="A62" s="203"/>
      <c r="B62" s="286"/>
      <c r="C62" s="286"/>
      <c r="D62" s="254"/>
      <c r="E62" s="84" t="s">
        <v>48</v>
      </c>
      <c r="F62" s="51">
        <v>62</v>
      </c>
      <c r="G62" s="1">
        <v>1</v>
      </c>
    </row>
    <row r="63" spans="1:11" ht="15.75" customHeight="1" x14ac:dyDescent="0.25">
      <c r="A63" s="203"/>
      <c r="B63" s="286"/>
      <c r="C63" s="286"/>
      <c r="D63" s="254"/>
      <c r="E63" s="84" t="s">
        <v>49</v>
      </c>
      <c r="F63" s="51">
        <v>63</v>
      </c>
      <c r="G63" s="1">
        <v>0</v>
      </c>
    </row>
    <row r="64" spans="1:11" ht="22.5" customHeight="1" x14ac:dyDescent="0.25">
      <c r="A64" s="203"/>
      <c r="B64" s="286"/>
      <c r="C64" s="286"/>
      <c r="D64" s="254"/>
      <c r="E64" s="84" t="s">
        <v>50</v>
      </c>
      <c r="F64" s="51">
        <v>64</v>
      </c>
      <c r="G64" s="1">
        <v>0</v>
      </c>
    </row>
    <row r="65" spans="1:11" ht="31.5" x14ac:dyDescent="0.25">
      <c r="A65" s="203"/>
      <c r="B65" s="286"/>
      <c r="C65" s="286"/>
      <c r="D65" s="254"/>
      <c r="E65" s="84" t="s">
        <v>436</v>
      </c>
      <c r="F65" s="51">
        <v>65</v>
      </c>
      <c r="G65" s="1">
        <v>0</v>
      </c>
      <c r="J65" s="65" t="s">
        <v>268</v>
      </c>
      <c r="K65" s="66" t="s">
        <v>286</v>
      </c>
    </row>
    <row r="66" spans="1:11" ht="21" x14ac:dyDescent="0.25">
      <c r="A66" s="203"/>
      <c r="B66" s="286"/>
      <c r="C66" s="286"/>
      <c r="D66" s="254"/>
      <c r="E66" s="32" t="s">
        <v>379</v>
      </c>
      <c r="F66" s="51">
        <v>66</v>
      </c>
      <c r="G66" s="1">
        <v>0</v>
      </c>
      <c r="J66" s="76" t="s">
        <v>536</v>
      </c>
      <c r="K66" s="57">
        <f>SUM(G524,G528)</f>
        <v>1</v>
      </c>
    </row>
    <row r="67" spans="1:11" ht="21" customHeight="1" x14ac:dyDescent="0.25">
      <c r="A67" s="203"/>
      <c r="B67" s="286"/>
      <c r="C67" s="286"/>
      <c r="D67" s="295" t="s">
        <v>295</v>
      </c>
      <c r="E67" s="85" t="s">
        <v>0</v>
      </c>
      <c r="F67" s="51">
        <v>67</v>
      </c>
      <c r="G67" s="86">
        <f>SUM(G68:G73)</f>
        <v>1</v>
      </c>
      <c r="J67" s="76" t="s">
        <v>537</v>
      </c>
      <c r="K67" s="57">
        <f>G542</f>
        <v>1</v>
      </c>
    </row>
    <row r="68" spans="1:11" ht="21" x14ac:dyDescent="0.25">
      <c r="A68" s="203"/>
      <c r="B68" s="286"/>
      <c r="C68" s="286"/>
      <c r="D68" s="295"/>
      <c r="E68" s="84" t="s">
        <v>47</v>
      </c>
      <c r="F68" s="51">
        <v>68</v>
      </c>
      <c r="G68" s="1">
        <v>0</v>
      </c>
      <c r="J68" s="80" t="s">
        <v>538</v>
      </c>
      <c r="K68" s="57">
        <f>SUM(G543:G547,G552:G556)</f>
        <v>1</v>
      </c>
    </row>
    <row r="69" spans="1:11" ht="21.75" thickBot="1" x14ac:dyDescent="0.3">
      <c r="A69" s="203"/>
      <c r="B69" s="286"/>
      <c r="C69" s="286"/>
      <c r="D69" s="295"/>
      <c r="E69" s="84" t="s">
        <v>48</v>
      </c>
      <c r="F69" s="51">
        <v>69</v>
      </c>
      <c r="G69" s="1">
        <v>1</v>
      </c>
      <c r="J69" s="53" t="s">
        <v>285</v>
      </c>
      <c r="K69" s="57">
        <f>SUM(K53,K59)</f>
        <v>1</v>
      </c>
    </row>
    <row r="70" spans="1:11" ht="24" thickBot="1" x14ac:dyDescent="0.4">
      <c r="A70" s="203"/>
      <c r="B70" s="286"/>
      <c r="C70" s="286"/>
      <c r="D70" s="295"/>
      <c r="E70" s="84" t="s">
        <v>49</v>
      </c>
      <c r="F70" s="51">
        <v>70</v>
      </c>
      <c r="G70" s="1">
        <v>0</v>
      </c>
      <c r="J70" s="62" t="s">
        <v>274</v>
      </c>
      <c r="K70" s="71" t="str">
        <f>IF(AND(K66=K67,K66=K68,K66=K69),"Совпадает","НЕ совпадает")</f>
        <v>Совпадает</v>
      </c>
    </row>
    <row r="71" spans="1:11" ht="15.75" customHeight="1" x14ac:dyDescent="0.25">
      <c r="A71" s="203"/>
      <c r="B71" s="286"/>
      <c r="C71" s="286"/>
      <c r="D71" s="295"/>
      <c r="E71" s="84" t="s">
        <v>50</v>
      </c>
      <c r="F71" s="51">
        <v>71</v>
      </c>
      <c r="G71" s="1">
        <v>0</v>
      </c>
    </row>
    <row r="72" spans="1:11" ht="15.75" x14ac:dyDescent="0.25">
      <c r="A72" s="203"/>
      <c r="B72" s="286"/>
      <c r="C72" s="286"/>
      <c r="D72" s="295"/>
      <c r="E72" s="84" t="s">
        <v>436</v>
      </c>
      <c r="F72" s="51">
        <v>72</v>
      </c>
      <c r="G72" s="1">
        <v>0</v>
      </c>
    </row>
    <row r="73" spans="1:11" ht="15.75" customHeight="1" x14ac:dyDescent="0.25">
      <c r="A73" s="203"/>
      <c r="B73" s="286"/>
      <c r="C73" s="286"/>
      <c r="D73" s="295"/>
      <c r="E73" s="32" t="s">
        <v>379</v>
      </c>
      <c r="F73" s="51">
        <v>73</v>
      </c>
      <c r="G73" s="1">
        <v>0</v>
      </c>
    </row>
    <row r="74" spans="1:11" ht="47.25" x14ac:dyDescent="0.25">
      <c r="A74" s="203"/>
      <c r="B74" s="258" t="s">
        <v>288</v>
      </c>
      <c r="C74" s="258"/>
      <c r="D74" s="292" t="s">
        <v>51</v>
      </c>
      <c r="E74" s="292"/>
      <c r="F74" s="51">
        <v>74</v>
      </c>
      <c r="G74" s="7">
        <v>0</v>
      </c>
      <c r="J74" s="65" t="s">
        <v>268</v>
      </c>
      <c r="K74" s="53" t="s">
        <v>287</v>
      </c>
    </row>
    <row r="75" spans="1:11" ht="21" customHeight="1" x14ac:dyDescent="0.25">
      <c r="A75" s="203"/>
      <c r="B75" s="258"/>
      <c r="C75" s="258"/>
      <c r="D75" s="293" t="s">
        <v>52</v>
      </c>
      <c r="E75" s="293"/>
      <c r="F75" s="51">
        <v>75</v>
      </c>
      <c r="G75" s="1">
        <v>0</v>
      </c>
      <c r="J75" s="87" t="s">
        <v>539</v>
      </c>
      <c r="K75" s="57">
        <f>G410</f>
        <v>0</v>
      </c>
    </row>
    <row r="76" spans="1:11" ht="21" customHeight="1" x14ac:dyDescent="0.25">
      <c r="A76" s="203"/>
      <c r="B76" s="286" t="s">
        <v>53</v>
      </c>
      <c r="C76" s="286"/>
      <c r="D76" s="294" t="s">
        <v>296</v>
      </c>
      <c r="E76" s="88" t="s">
        <v>0</v>
      </c>
      <c r="F76" s="51">
        <v>76</v>
      </c>
      <c r="G76" s="89">
        <f>SUM(G77:G82)</f>
        <v>1</v>
      </c>
      <c r="J76" s="53" t="s">
        <v>540</v>
      </c>
      <c r="K76" s="57">
        <f>SUM(G412:G417)</f>
        <v>0</v>
      </c>
    </row>
    <row r="77" spans="1:11" ht="21" x14ac:dyDescent="0.25">
      <c r="A77" s="203"/>
      <c r="B77" s="286"/>
      <c r="C77" s="286"/>
      <c r="D77" s="294"/>
      <c r="E77" s="84" t="s">
        <v>47</v>
      </c>
      <c r="F77" s="51">
        <v>77</v>
      </c>
      <c r="G77" s="1">
        <v>1</v>
      </c>
      <c r="J77" s="53" t="s">
        <v>541</v>
      </c>
      <c r="K77" s="57">
        <f>SUM(G423:G428)</f>
        <v>0</v>
      </c>
    </row>
    <row r="78" spans="1:11" ht="21.75" thickBot="1" x14ac:dyDescent="0.3">
      <c r="A78" s="203"/>
      <c r="B78" s="286"/>
      <c r="C78" s="286"/>
      <c r="D78" s="294"/>
      <c r="E78" s="84" t="s">
        <v>48</v>
      </c>
      <c r="F78" s="51">
        <v>78</v>
      </c>
      <c r="G78" s="1">
        <v>0</v>
      </c>
      <c r="J78" s="53" t="s">
        <v>509</v>
      </c>
      <c r="K78" s="57">
        <f>SUM(G160,G162)</f>
        <v>0</v>
      </c>
    </row>
    <row r="79" spans="1:11" ht="24" thickBot="1" x14ac:dyDescent="0.4">
      <c r="A79" s="203"/>
      <c r="B79" s="286"/>
      <c r="C79" s="286"/>
      <c r="D79" s="294"/>
      <c r="E79" s="84" t="s">
        <v>49</v>
      </c>
      <c r="F79" s="51">
        <v>79</v>
      </c>
      <c r="G79" s="1">
        <v>0</v>
      </c>
      <c r="J79" s="62" t="s">
        <v>274</v>
      </c>
      <c r="K79" s="71" t="str">
        <f>IF(AND(K75=K76,K75=K77,K75=K78),"Совпадает","НЕ совпадает")</f>
        <v>Совпадает</v>
      </c>
    </row>
    <row r="80" spans="1:11" ht="15.75" customHeight="1" x14ac:dyDescent="0.25">
      <c r="A80" s="203"/>
      <c r="B80" s="286"/>
      <c r="C80" s="286"/>
      <c r="D80" s="294"/>
      <c r="E80" s="84" t="s">
        <v>50</v>
      </c>
      <c r="F80" s="51">
        <v>80</v>
      </c>
      <c r="G80" s="1">
        <v>0</v>
      </c>
    </row>
    <row r="81" spans="1:11" ht="15.75" customHeight="1" x14ac:dyDescent="0.25">
      <c r="A81" s="203"/>
      <c r="B81" s="286"/>
      <c r="C81" s="286"/>
      <c r="D81" s="294"/>
      <c r="E81" s="84" t="s">
        <v>436</v>
      </c>
      <c r="F81" s="51">
        <v>81</v>
      </c>
      <c r="G81" s="1">
        <v>0</v>
      </c>
    </row>
    <row r="82" spans="1:11" ht="15.75" customHeight="1" x14ac:dyDescent="0.25">
      <c r="A82" s="203"/>
      <c r="B82" s="286"/>
      <c r="C82" s="286"/>
      <c r="D82" s="294"/>
      <c r="E82" s="32" t="s">
        <v>379</v>
      </c>
      <c r="F82" s="51">
        <v>82</v>
      </c>
      <c r="G82" s="1">
        <v>0</v>
      </c>
    </row>
    <row r="83" spans="1:11" ht="30.75" customHeight="1" x14ac:dyDescent="0.25">
      <c r="A83" s="203"/>
      <c r="B83" s="286"/>
      <c r="C83" s="286"/>
      <c r="D83" s="295" t="s">
        <v>297</v>
      </c>
      <c r="E83" s="85" t="s">
        <v>0</v>
      </c>
      <c r="F83" s="51">
        <v>83</v>
      </c>
      <c r="G83" s="86">
        <f>SUM(G84:G89)</f>
        <v>1</v>
      </c>
      <c r="J83" s="65" t="s">
        <v>268</v>
      </c>
      <c r="K83" s="53" t="s">
        <v>406</v>
      </c>
    </row>
    <row r="84" spans="1:11" ht="18" customHeight="1" x14ac:dyDescent="0.25">
      <c r="A84" s="203"/>
      <c r="B84" s="286"/>
      <c r="C84" s="286"/>
      <c r="D84" s="295"/>
      <c r="E84" s="84" t="s">
        <v>47</v>
      </c>
      <c r="F84" s="51">
        <v>84</v>
      </c>
      <c r="G84" s="1">
        <v>1</v>
      </c>
      <c r="J84" s="87" t="s">
        <v>510</v>
      </c>
      <c r="K84" s="57">
        <f>G277</f>
        <v>0</v>
      </c>
    </row>
    <row r="85" spans="1:11" ht="18" customHeight="1" x14ac:dyDescent="0.25">
      <c r="A85" s="203"/>
      <c r="B85" s="286"/>
      <c r="C85" s="286"/>
      <c r="D85" s="295"/>
      <c r="E85" s="84" t="s">
        <v>48</v>
      </c>
      <c r="F85" s="51">
        <v>85</v>
      </c>
      <c r="G85" s="1">
        <v>0</v>
      </c>
      <c r="J85" s="53" t="s">
        <v>511</v>
      </c>
      <c r="K85" s="57">
        <f>SUM(G278:G280)</f>
        <v>0</v>
      </c>
    </row>
    <row r="86" spans="1:11" ht="18" customHeight="1" x14ac:dyDescent="0.25">
      <c r="A86" s="203"/>
      <c r="B86" s="286"/>
      <c r="C86" s="286"/>
      <c r="D86" s="295"/>
      <c r="E86" s="84" t="s">
        <v>49</v>
      </c>
      <c r="F86" s="51">
        <v>86</v>
      </c>
      <c r="G86" s="1">
        <v>0</v>
      </c>
      <c r="J86" s="53" t="s">
        <v>512</v>
      </c>
      <c r="K86" s="57">
        <f>SUM(G281,G283)</f>
        <v>0</v>
      </c>
    </row>
    <row r="87" spans="1:11" ht="19.5" customHeight="1" thickBot="1" x14ac:dyDescent="0.3">
      <c r="A87" s="203"/>
      <c r="B87" s="286"/>
      <c r="C87" s="286"/>
      <c r="D87" s="295"/>
      <c r="E87" s="84" t="s">
        <v>50</v>
      </c>
      <c r="F87" s="51">
        <v>87</v>
      </c>
      <c r="G87" s="1">
        <v>0</v>
      </c>
      <c r="J87" s="53" t="s">
        <v>513</v>
      </c>
      <c r="K87" s="57">
        <f>SUM(G297,G303,G309)</f>
        <v>0</v>
      </c>
    </row>
    <row r="88" spans="1:11" ht="19.5" customHeight="1" thickBot="1" x14ac:dyDescent="0.4">
      <c r="A88" s="203"/>
      <c r="B88" s="286"/>
      <c r="C88" s="286"/>
      <c r="D88" s="295"/>
      <c r="E88" s="84" t="s">
        <v>436</v>
      </c>
      <c r="F88" s="51">
        <v>88</v>
      </c>
      <c r="G88" s="1">
        <v>0</v>
      </c>
      <c r="J88" s="62" t="s">
        <v>274</v>
      </c>
      <c r="K88" s="71" t="str">
        <f>IF(AND(K84=K85,K84=K86,K84=K87),"Совпадает","НЕ совпадает")</f>
        <v>Совпадает</v>
      </c>
    </row>
    <row r="89" spans="1:11" ht="25.5" customHeight="1" x14ac:dyDescent="0.25">
      <c r="A89" s="203"/>
      <c r="B89" s="286"/>
      <c r="C89" s="286"/>
      <c r="D89" s="295"/>
      <c r="E89" s="32" t="s">
        <v>379</v>
      </c>
      <c r="F89" s="51">
        <v>89</v>
      </c>
      <c r="G89" s="1">
        <v>0</v>
      </c>
    </row>
    <row r="90" spans="1:11" ht="15.75" customHeight="1" x14ac:dyDescent="0.25">
      <c r="A90" s="203"/>
      <c r="B90" s="262" t="s">
        <v>54</v>
      </c>
      <c r="C90" s="262"/>
      <c r="D90" s="262"/>
      <c r="E90" s="262"/>
      <c r="F90" s="51">
        <v>90</v>
      </c>
      <c r="G90" s="1">
        <v>2</v>
      </c>
    </row>
    <row r="91" spans="1:11" ht="20.25" customHeight="1" x14ac:dyDescent="0.25">
      <c r="A91" s="203"/>
      <c r="B91" s="262" t="s">
        <v>298</v>
      </c>
      <c r="C91" s="262"/>
      <c r="D91" s="262"/>
      <c r="E91" s="262"/>
      <c r="F91" s="51">
        <v>91</v>
      </c>
      <c r="G91" s="1">
        <v>0</v>
      </c>
    </row>
    <row r="92" spans="1:11" ht="29.45" customHeight="1" x14ac:dyDescent="0.25">
      <c r="A92" s="203"/>
      <c r="B92" s="262" t="s">
        <v>437</v>
      </c>
      <c r="C92" s="262"/>
      <c r="D92" s="262"/>
      <c r="E92" s="262"/>
      <c r="F92" s="51">
        <v>92</v>
      </c>
      <c r="G92" s="1">
        <v>0</v>
      </c>
      <c r="J92" s="65" t="s">
        <v>268</v>
      </c>
      <c r="K92" s="53" t="s">
        <v>408</v>
      </c>
    </row>
    <row r="93" spans="1:11" ht="21" customHeight="1" x14ac:dyDescent="0.25">
      <c r="A93" s="203"/>
      <c r="B93" s="192" t="s">
        <v>55</v>
      </c>
      <c r="C93" s="192"/>
      <c r="D93" s="192"/>
      <c r="E93" s="192"/>
      <c r="F93" s="51">
        <v>93</v>
      </c>
      <c r="G93" s="1">
        <v>0</v>
      </c>
      <c r="J93" s="87" t="s">
        <v>514</v>
      </c>
      <c r="K93" s="57">
        <f>G285</f>
        <v>0</v>
      </c>
    </row>
    <row r="94" spans="1:11" ht="18.75" customHeight="1" thickBot="1" x14ac:dyDescent="0.3">
      <c r="A94" s="203"/>
      <c r="B94" s="262" t="s">
        <v>380</v>
      </c>
      <c r="C94" s="262"/>
      <c r="D94" s="262"/>
      <c r="E94" s="262"/>
      <c r="F94" s="51">
        <v>94</v>
      </c>
      <c r="G94" s="1">
        <v>0</v>
      </c>
      <c r="J94" s="53" t="s">
        <v>515</v>
      </c>
      <c r="K94" s="57">
        <f>SUM(G298,G304,G310)</f>
        <v>0</v>
      </c>
    </row>
    <row r="95" spans="1:11" ht="24" customHeight="1" thickBot="1" x14ac:dyDescent="0.4">
      <c r="A95" s="203"/>
      <c r="B95" s="262" t="s">
        <v>56</v>
      </c>
      <c r="C95" s="262"/>
      <c r="D95" s="262"/>
      <c r="E95" s="262"/>
      <c r="F95" s="51">
        <v>95</v>
      </c>
      <c r="G95" s="1">
        <v>0</v>
      </c>
      <c r="J95" s="62" t="s">
        <v>274</v>
      </c>
      <c r="K95" s="71" t="str">
        <f>IF(AND(K93=K94),"Совпадает","НЕ совпадает")</f>
        <v>Совпадает</v>
      </c>
    </row>
    <row r="96" spans="1:11" ht="18.75" customHeight="1" x14ac:dyDescent="0.3">
      <c r="A96" s="203"/>
      <c r="B96" s="284" t="s">
        <v>57</v>
      </c>
      <c r="C96" s="284"/>
      <c r="D96" s="284"/>
      <c r="E96" s="284"/>
      <c r="F96" s="51">
        <v>96</v>
      </c>
      <c r="G96" s="90">
        <f>SUM(G47:G60,G74,G76,G90:G94,G95)</f>
        <v>28</v>
      </c>
    </row>
    <row r="97" spans="1:11" ht="15.75" customHeight="1" x14ac:dyDescent="0.25">
      <c r="A97" s="285" t="s">
        <v>58</v>
      </c>
      <c r="B97" s="271" t="s">
        <v>328</v>
      </c>
      <c r="C97" s="271"/>
      <c r="D97" s="271"/>
      <c r="E97" s="271"/>
      <c r="F97" s="51">
        <v>97</v>
      </c>
      <c r="G97" s="1">
        <v>0</v>
      </c>
    </row>
    <row r="98" spans="1:11" ht="31.5" customHeight="1" x14ac:dyDescent="0.25">
      <c r="A98" s="285"/>
      <c r="B98" s="271" t="s">
        <v>299</v>
      </c>
      <c r="C98" s="271"/>
      <c r="D98" s="271"/>
      <c r="E98" s="271"/>
      <c r="F98" s="51">
        <v>98</v>
      </c>
      <c r="G98" s="1">
        <v>0</v>
      </c>
      <c r="J98" s="65" t="s">
        <v>268</v>
      </c>
      <c r="K98" s="91" t="s">
        <v>413</v>
      </c>
    </row>
    <row r="99" spans="1:11" ht="21" customHeight="1" x14ac:dyDescent="0.25">
      <c r="A99" s="285"/>
      <c r="B99" s="271" t="s">
        <v>329</v>
      </c>
      <c r="C99" s="271"/>
      <c r="D99" s="271"/>
      <c r="E99" s="271"/>
      <c r="F99" s="51">
        <v>99</v>
      </c>
      <c r="G99" s="1">
        <v>0</v>
      </c>
      <c r="J99" s="87" t="s">
        <v>516</v>
      </c>
      <c r="K99" s="57">
        <f>G278</f>
        <v>0</v>
      </c>
    </row>
    <row r="100" spans="1:11" ht="22.5" customHeight="1" thickBot="1" x14ac:dyDescent="0.3">
      <c r="A100" s="285"/>
      <c r="B100" s="271" t="s">
        <v>300</v>
      </c>
      <c r="C100" s="271"/>
      <c r="D100" s="271"/>
      <c r="E100" s="271"/>
      <c r="F100" s="51">
        <v>100</v>
      </c>
      <c r="G100" s="1">
        <v>0</v>
      </c>
      <c r="J100" s="53" t="s">
        <v>517</v>
      </c>
      <c r="K100" s="57">
        <f>SUM(G294:G296)</f>
        <v>0</v>
      </c>
    </row>
    <row r="101" spans="1:11" ht="21.75" customHeight="1" thickBot="1" x14ac:dyDescent="0.4">
      <c r="A101" s="285"/>
      <c r="B101" s="271" t="s">
        <v>330</v>
      </c>
      <c r="C101" s="271"/>
      <c r="D101" s="271"/>
      <c r="E101" s="271"/>
      <c r="F101" s="51">
        <v>101</v>
      </c>
      <c r="G101" s="1">
        <v>0</v>
      </c>
      <c r="J101" s="62" t="s">
        <v>274</v>
      </c>
      <c r="K101" s="71" t="str">
        <f>IF(AND(K99=K100),"Совпадает","НЕ совпадает")</f>
        <v>Совпадает</v>
      </c>
    </row>
    <row r="102" spans="1:11" ht="18.75" customHeight="1" x14ac:dyDescent="0.25">
      <c r="A102" s="285"/>
      <c r="B102" s="286" t="s">
        <v>59</v>
      </c>
      <c r="C102" s="262" t="s">
        <v>60</v>
      </c>
      <c r="D102" s="262"/>
      <c r="E102" s="262"/>
      <c r="F102" s="51">
        <v>102</v>
      </c>
      <c r="G102" s="1">
        <v>0</v>
      </c>
    </row>
    <row r="103" spans="1:11" ht="18.75" customHeight="1" x14ac:dyDescent="0.25">
      <c r="A103" s="285"/>
      <c r="B103" s="286"/>
      <c r="C103" s="262" t="s">
        <v>61</v>
      </c>
      <c r="D103" s="262"/>
      <c r="E103" s="262"/>
      <c r="F103" s="51">
        <v>103</v>
      </c>
      <c r="G103" s="1">
        <v>0</v>
      </c>
    </row>
    <row r="104" spans="1:11" ht="18.75" customHeight="1" x14ac:dyDescent="0.25">
      <c r="A104" s="285"/>
      <c r="B104" s="286"/>
      <c r="C104" s="262" t="s">
        <v>62</v>
      </c>
      <c r="D104" s="262"/>
      <c r="E104" s="262"/>
      <c r="F104" s="51">
        <v>104</v>
      </c>
      <c r="G104" s="1"/>
    </row>
    <row r="105" spans="1:11" ht="27" customHeight="1" x14ac:dyDescent="0.25">
      <c r="A105" s="285"/>
      <c r="B105" s="286"/>
      <c r="C105" s="289" t="s">
        <v>63</v>
      </c>
      <c r="D105" s="289"/>
      <c r="E105" s="92" t="s">
        <v>64</v>
      </c>
      <c r="F105" s="51">
        <v>105</v>
      </c>
      <c r="G105" s="93">
        <f>SUM(G106:G110)</f>
        <v>0</v>
      </c>
      <c r="J105" s="65" t="s">
        <v>268</v>
      </c>
      <c r="K105" s="91" t="s">
        <v>412</v>
      </c>
    </row>
    <row r="106" spans="1:11" ht="18.75" customHeight="1" x14ac:dyDescent="0.25">
      <c r="A106" s="285"/>
      <c r="B106" s="286"/>
      <c r="C106" s="289"/>
      <c r="D106" s="289"/>
      <c r="E106" s="84" t="s">
        <v>47</v>
      </c>
      <c r="F106" s="51">
        <v>106</v>
      </c>
      <c r="G106" s="1">
        <v>0</v>
      </c>
      <c r="J106" s="87" t="s">
        <v>518</v>
      </c>
      <c r="K106" s="57">
        <f>G279</f>
        <v>0</v>
      </c>
    </row>
    <row r="107" spans="1:11" ht="18.75" customHeight="1" thickBot="1" x14ac:dyDescent="0.3">
      <c r="A107" s="285"/>
      <c r="B107" s="286"/>
      <c r="C107" s="289"/>
      <c r="D107" s="289"/>
      <c r="E107" s="84" t="s">
        <v>48</v>
      </c>
      <c r="F107" s="51">
        <v>107</v>
      </c>
      <c r="G107" s="1">
        <v>0</v>
      </c>
      <c r="J107" s="53" t="s">
        <v>519</v>
      </c>
      <c r="K107" s="57">
        <f>SUM(G300:G302)</f>
        <v>1</v>
      </c>
    </row>
    <row r="108" spans="1:11" ht="21.75" customHeight="1" thickBot="1" x14ac:dyDescent="0.4">
      <c r="A108" s="285"/>
      <c r="B108" s="286"/>
      <c r="C108" s="289"/>
      <c r="D108" s="289"/>
      <c r="E108" s="84" t="s">
        <v>49</v>
      </c>
      <c r="F108" s="51">
        <v>108</v>
      </c>
      <c r="G108" s="1">
        <v>0</v>
      </c>
      <c r="J108" s="62" t="s">
        <v>274</v>
      </c>
      <c r="K108" s="71" t="str">
        <f>IF(AND(K106=K107),"Совпадает","НЕ совпадает")</f>
        <v>НЕ совпадает</v>
      </c>
    </row>
    <row r="109" spans="1:11" ht="21.75" customHeight="1" x14ac:dyDescent="0.35">
      <c r="A109" s="285"/>
      <c r="B109" s="286"/>
      <c r="C109" s="289"/>
      <c r="D109" s="289"/>
      <c r="E109" s="84" t="s">
        <v>436</v>
      </c>
      <c r="F109" s="51">
        <v>109</v>
      </c>
      <c r="G109" s="1">
        <v>0</v>
      </c>
      <c r="J109" s="94"/>
      <c r="K109" s="95"/>
    </row>
    <row r="110" spans="1:11" ht="18.75" customHeight="1" x14ac:dyDescent="0.25">
      <c r="A110" s="285"/>
      <c r="B110" s="286"/>
      <c r="C110" s="289"/>
      <c r="D110" s="289"/>
      <c r="E110" s="32" t="s">
        <v>379</v>
      </c>
      <c r="F110" s="51">
        <v>110</v>
      </c>
      <c r="G110" s="1">
        <v>0</v>
      </c>
    </row>
    <row r="111" spans="1:11" ht="24.75" customHeight="1" x14ac:dyDescent="0.25">
      <c r="A111" s="285"/>
      <c r="B111" s="286"/>
      <c r="C111" s="290" t="s">
        <v>65</v>
      </c>
      <c r="D111" s="290"/>
      <c r="E111" s="96" t="s">
        <v>66</v>
      </c>
      <c r="F111" s="51">
        <v>111</v>
      </c>
      <c r="G111" s="83">
        <f>SUM(G112:G116)</f>
        <v>2</v>
      </c>
      <c r="J111" s="65" t="s">
        <v>268</v>
      </c>
      <c r="K111" s="91" t="s">
        <v>414</v>
      </c>
    </row>
    <row r="112" spans="1:11" ht="18.75" customHeight="1" x14ac:dyDescent="0.25">
      <c r="A112" s="285"/>
      <c r="B112" s="286"/>
      <c r="C112" s="290"/>
      <c r="D112" s="290"/>
      <c r="E112" s="84" t="s">
        <v>47</v>
      </c>
      <c r="F112" s="51">
        <v>112</v>
      </c>
      <c r="G112" s="1">
        <v>1</v>
      </c>
      <c r="J112" s="74" t="s">
        <v>520</v>
      </c>
      <c r="K112" s="57">
        <f>G280</f>
        <v>0</v>
      </c>
    </row>
    <row r="113" spans="1:11" ht="18.75" customHeight="1" thickBot="1" x14ac:dyDescent="0.3">
      <c r="A113" s="285"/>
      <c r="B113" s="286"/>
      <c r="C113" s="290"/>
      <c r="D113" s="290"/>
      <c r="E113" s="84" t="s">
        <v>48</v>
      </c>
      <c r="F113" s="51">
        <v>113</v>
      </c>
      <c r="G113" s="1">
        <v>1</v>
      </c>
      <c r="J113" s="76" t="s">
        <v>521</v>
      </c>
      <c r="K113" s="57">
        <f>SUM(G306:G308)</f>
        <v>0</v>
      </c>
    </row>
    <row r="114" spans="1:11" ht="21.75" customHeight="1" thickBot="1" x14ac:dyDescent="0.4">
      <c r="A114" s="285"/>
      <c r="B114" s="286"/>
      <c r="C114" s="290"/>
      <c r="D114" s="290"/>
      <c r="E114" s="84" t="s">
        <v>49</v>
      </c>
      <c r="F114" s="51">
        <v>114</v>
      </c>
      <c r="G114" s="1">
        <v>0</v>
      </c>
      <c r="J114" s="62" t="s">
        <v>274</v>
      </c>
      <c r="K114" s="71" t="str">
        <f>IF(AND(K112=K113),"Совпадает","НЕ совпадает")</f>
        <v>Совпадает</v>
      </c>
    </row>
    <row r="115" spans="1:11" ht="21.75" customHeight="1" x14ac:dyDescent="0.35">
      <c r="A115" s="285"/>
      <c r="B115" s="286"/>
      <c r="C115" s="290"/>
      <c r="D115" s="290"/>
      <c r="E115" s="84" t="s">
        <v>436</v>
      </c>
      <c r="F115" s="51">
        <v>115</v>
      </c>
      <c r="G115" s="1">
        <v>0</v>
      </c>
      <c r="J115" s="94"/>
      <c r="K115" s="95"/>
    </row>
    <row r="116" spans="1:11" ht="18.75" customHeight="1" x14ac:dyDescent="0.25">
      <c r="A116" s="285"/>
      <c r="B116" s="286"/>
      <c r="C116" s="290"/>
      <c r="D116" s="290"/>
      <c r="E116" s="32" t="s">
        <v>379</v>
      </c>
      <c r="F116" s="51">
        <v>116</v>
      </c>
      <c r="G116" s="1">
        <v>0</v>
      </c>
    </row>
    <row r="117" spans="1:11" ht="42.75" customHeight="1" x14ac:dyDescent="0.25">
      <c r="A117" s="285"/>
      <c r="B117" s="286"/>
      <c r="C117" s="291" t="s">
        <v>67</v>
      </c>
      <c r="D117" s="280" t="s">
        <v>301</v>
      </c>
      <c r="E117" s="280"/>
      <c r="F117" s="51">
        <v>117</v>
      </c>
      <c r="G117" s="1">
        <v>0</v>
      </c>
    </row>
    <row r="118" spans="1:11" ht="15.75" customHeight="1" x14ac:dyDescent="0.25">
      <c r="A118" s="285"/>
      <c r="B118" s="286"/>
      <c r="C118" s="291"/>
      <c r="D118" s="280" t="s">
        <v>68</v>
      </c>
      <c r="E118" s="280"/>
      <c r="F118" s="51">
        <v>118</v>
      </c>
      <c r="G118" s="1">
        <v>0</v>
      </c>
    </row>
    <row r="119" spans="1:11" ht="15.75" customHeight="1" x14ac:dyDescent="0.25">
      <c r="A119" s="285"/>
      <c r="B119" s="286"/>
      <c r="C119" s="291"/>
      <c r="D119" s="280" t="s">
        <v>69</v>
      </c>
      <c r="E119" s="280"/>
      <c r="F119" s="51">
        <v>119</v>
      </c>
      <c r="G119" s="1">
        <v>0</v>
      </c>
    </row>
    <row r="120" spans="1:11" ht="37.5" customHeight="1" x14ac:dyDescent="0.25">
      <c r="A120" s="285"/>
      <c r="B120" s="286"/>
      <c r="C120" s="291"/>
      <c r="D120" s="280" t="s">
        <v>70</v>
      </c>
      <c r="E120" s="280"/>
      <c r="F120" s="51">
        <v>120</v>
      </c>
      <c r="G120" s="1">
        <v>2</v>
      </c>
    </row>
    <row r="121" spans="1:11" ht="15.75" customHeight="1" x14ac:dyDescent="0.25">
      <c r="A121" s="285"/>
      <c r="B121" s="286"/>
      <c r="C121" s="291"/>
      <c r="D121" s="280" t="s">
        <v>71</v>
      </c>
      <c r="E121" s="280"/>
      <c r="F121" s="51">
        <v>121</v>
      </c>
      <c r="G121" s="1">
        <v>0</v>
      </c>
    </row>
    <row r="122" spans="1:11" ht="15.75" customHeight="1" x14ac:dyDescent="0.25">
      <c r="A122" s="285"/>
      <c r="B122" s="286"/>
      <c r="C122" s="291"/>
      <c r="D122" s="280" t="s">
        <v>72</v>
      </c>
      <c r="E122" s="280"/>
      <c r="F122" s="51">
        <v>122</v>
      </c>
      <c r="G122" s="1">
        <v>0</v>
      </c>
    </row>
    <row r="123" spans="1:11" ht="18.75" customHeight="1" x14ac:dyDescent="0.25">
      <c r="A123" s="285"/>
      <c r="B123" s="286"/>
      <c r="C123" s="291"/>
      <c r="D123" s="281" t="s">
        <v>73</v>
      </c>
      <c r="E123" s="97" t="s">
        <v>74</v>
      </c>
      <c r="F123" s="51">
        <v>123</v>
      </c>
      <c r="G123" s="1">
        <v>0</v>
      </c>
    </row>
    <row r="124" spans="1:11" ht="18.75" customHeight="1" x14ac:dyDescent="0.25">
      <c r="A124" s="285"/>
      <c r="B124" s="286"/>
      <c r="C124" s="291"/>
      <c r="D124" s="281"/>
      <c r="E124" s="98" t="s">
        <v>75</v>
      </c>
      <c r="F124" s="51">
        <v>124</v>
      </c>
      <c r="G124" s="1">
        <v>0</v>
      </c>
    </row>
    <row r="125" spans="1:11" ht="18.75" customHeight="1" x14ac:dyDescent="0.25">
      <c r="A125" s="285"/>
      <c r="B125" s="286"/>
      <c r="C125" s="291"/>
      <c r="D125" s="281"/>
      <c r="E125" s="98" t="s">
        <v>76</v>
      </c>
      <c r="F125" s="51">
        <v>125</v>
      </c>
      <c r="G125" s="1">
        <v>0</v>
      </c>
    </row>
    <row r="126" spans="1:11" ht="33.75" customHeight="1" x14ac:dyDescent="0.25">
      <c r="A126" s="285"/>
      <c r="B126" s="286"/>
      <c r="C126" s="291"/>
      <c r="D126" s="281"/>
      <c r="E126" s="97" t="s">
        <v>77</v>
      </c>
      <c r="F126" s="51">
        <v>126</v>
      </c>
      <c r="G126" s="1">
        <v>0</v>
      </c>
    </row>
    <row r="127" spans="1:11" ht="18.75" customHeight="1" x14ac:dyDescent="0.25">
      <c r="A127" s="285"/>
      <c r="B127" s="286"/>
      <c r="C127" s="291"/>
      <c r="D127" s="281"/>
      <c r="E127" s="98" t="s">
        <v>78</v>
      </c>
      <c r="F127" s="51">
        <v>127</v>
      </c>
      <c r="G127" s="1">
        <v>0</v>
      </c>
    </row>
    <row r="128" spans="1:11" ht="18.75" customHeight="1" x14ac:dyDescent="0.25">
      <c r="A128" s="285"/>
      <c r="B128" s="286"/>
      <c r="C128" s="291"/>
      <c r="D128" s="281"/>
      <c r="E128" s="98" t="s">
        <v>79</v>
      </c>
      <c r="F128" s="51">
        <v>128</v>
      </c>
      <c r="G128" s="1">
        <v>0</v>
      </c>
    </row>
    <row r="129" spans="1:7" ht="18.75" customHeight="1" x14ac:dyDescent="0.25">
      <c r="A129" s="285"/>
      <c r="B129" s="286"/>
      <c r="C129" s="291"/>
      <c r="D129" s="281"/>
      <c r="E129" s="99" t="s">
        <v>381</v>
      </c>
      <c r="F129" s="51">
        <v>129</v>
      </c>
      <c r="G129" s="1">
        <v>0</v>
      </c>
    </row>
    <row r="130" spans="1:7" ht="18.75" customHeight="1" x14ac:dyDescent="0.25">
      <c r="A130" s="285"/>
      <c r="B130" s="286"/>
      <c r="C130" s="291"/>
      <c r="D130" s="281"/>
      <c r="E130" s="98" t="s">
        <v>382</v>
      </c>
      <c r="F130" s="51">
        <v>130</v>
      </c>
      <c r="G130" s="1">
        <v>0</v>
      </c>
    </row>
    <row r="131" spans="1:7" ht="18.75" customHeight="1" x14ac:dyDescent="0.25">
      <c r="A131" s="285"/>
      <c r="B131" s="286"/>
      <c r="C131" s="291"/>
      <c r="D131" s="281"/>
      <c r="E131" s="100" t="s">
        <v>383</v>
      </c>
      <c r="F131" s="51">
        <v>131</v>
      </c>
      <c r="G131" s="1">
        <v>0</v>
      </c>
    </row>
    <row r="132" spans="1:7" ht="18.75" customHeight="1" x14ac:dyDescent="0.25">
      <c r="A132" s="285"/>
      <c r="B132" s="286"/>
      <c r="C132" s="291"/>
      <c r="D132" s="281"/>
      <c r="E132" s="33" t="s">
        <v>547</v>
      </c>
      <c r="F132" s="51">
        <v>132</v>
      </c>
      <c r="G132" s="1">
        <v>1</v>
      </c>
    </row>
    <row r="133" spans="1:7" ht="18.75" customHeight="1" x14ac:dyDescent="0.3">
      <c r="A133" s="285"/>
      <c r="B133" s="286"/>
      <c r="C133" s="282" t="s">
        <v>80</v>
      </c>
      <c r="D133" s="282"/>
      <c r="E133" s="282"/>
      <c r="F133" s="51">
        <v>133</v>
      </c>
      <c r="G133" s="101">
        <f>SUM(G117:G132)</f>
        <v>3</v>
      </c>
    </row>
    <row r="134" spans="1:7" ht="18.75" customHeight="1" x14ac:dyDescent="0.3">
      <c r="A134" s="285"/>
      <c r="B134" s="283" t="s">
        <v>331</v>
      </c>
      <c r="C134" s="283"/>
      <c r="D134" s="283"/>
      <c r="E134" s="283"/>
      <c r="F134" s="51">
        <v>134</v>
      </c>
      <c r="G134" s="102">
        <f>SUM(G97:G104,G105,G111,G133)</f>
        <v>5</v>
      </c>
    </row>
    <row r="135" spans="1:7" ht="18.75" customHeight="1" x14ac:dyDescent="0.3">
      <c r="A135" s="273" t="s">
        <v>81</v>
      </c>
      <c r="B135" s="236" t="s">
        <v>385</v>
      </c>
      <c r="C135" s="274" t="s">
        <v>82</v>
      </c>
      <c r="D135" s="274"/>
      <c r="E135" s="274"/>
      <c r="F135" s="51">
        <v>135</v>
      </c>
      <c r="G135" s="8">
        <v>8</v>
      </c>
    </row>
    <row r="136" spans="1:7" ht="18.75" customHeight="1" x14ac:dyDescent="0.3">
      <c r="A136" s="273"/>
      <c r="B136" s="236"/>
      <c r="C136" s="274" t="s">
        <v>83</v>
      </c>
      <c r="D136" s="274"/>
      <c r="E136" s="274"/>
      <c r="F136" s="51">
        <v>136</v>
      </c>
      <c r="G136" s="1">
        <v>25</v>
      </c>
    </row>
    <row r="137" spans="1:7" ht="18.75" x14ac:dyDescent="0.3">
      <c r="A137" s="273"/>
      <c r="B137" s="236"/>
      <c r="C137" s="172" t="s">
        <v>84</v>
      </c>
      <c r="D137" s="172"/>
      <c r="E137" s="172"/>
      <c r="F137" s="51">
        <v>137</v>
      </c>
      <c r="G137" s="1">
        <v>0</v>
      </c>
    </row>
    <row r="138" spans="1:7" ht="18.75" x14ac:dyDescent="0.3">
      <c r="A138" s="273"/>
      <c r="B138" s="236"/>
      <c r="C138" s="172" t="s">
        <v>85</v>
      </c>
      <c r="D138" s="172"/>
      <c r="E138" s="172"/>
      <c r="F138" s="51">
        <v>138</v>
      </c>
      <c r="G138" s="1">
        <v>0</v>
      </c>
    </row>
    <row r="139" spans="1:7" ht="18.75" x14ac:dyDescent="0.3">
      <c r="A139" s="273"/>
      <c r="B139" s="236"/>
      <c r="C139" s="275" t="s">
        <v>384</v>
      </c>
      <c r="D139" s="275"/>
      <c r="E139" s="275"/>
      <c r="F139" s="51">
        <v>139</v>
      </c>
      <c r="G139" s="1">
        <v>0</v>
      </c>
    </row>
    <row r="140" spans="1:7" ht="18.75" x14ac:dyDescent="0.3">
      <c r="A140" s="273"/>
      <c r="B140" s="236"/>
      <c r="C140" s="186" t="s">
        <v>0</v>
      </c>
      <c r="D140" s="187"/>
      <c r="E140" s="188"/>
      <c r="F140" s="51">
        <v>140</v>
      </c>
      <c r="G140" s="77">
        <f>SUM(G135:G139)</f>
        <v>33</v>
      </c>
    </row>
    <row r="141" spans="1:7" ht="15.75" customHeight="1" x14ac:dyDescent="0.25">
      <c r="A141" s="204" t="s">
        <v>86</v>
      </c>
      <c r="B141" s="276" t="s">
        <v>302</v>
      </c>
      <c r="C141" s="277" t="s">
        <v>303</v>
      </c>
      <c r="D141" s="277"/>
      <c r="E141" s="277"/>
      <c r="F141" s="51">
        <v>141</v>
      </c>
      <c r="G141" s="103">
        <f>SUM(G142,G149:G151)</f>
        <v>4</v>
      </c>
    </row>
    <row r="142" spans="1:7" ht="15.75" customHeight="1" x14ac:dyDescent="0.3">
      <c r="A142" s="204"/>
      <c r="B142" s="276"/>
      <c r="C142" s="278" t="s">
        <v>87</v>
      </c>
      <c r="D142" s="278"/>
      <c r="E142" s="278"/>
      <c r="F142" s="51">
        <v>142</v>
      </c>
      <c r="G142" s="9">
        <v>4</v>
      </c>
    </row>
    <row r="143" spans="1:7" ht="15.75" customHeight="1" x14ac:dyDescent="0.25">
      <c r="A143" s="204"/>
      <c r="B143" s="276"/>
      <c r="C143" s="279" t="s">
        <v>332</v>
      </c>
      <c r="D143" s="279"/>
      <c r="E143" s="84" t="s">
        <v>389</v>
      </c>
      <c r="F143" s="51">
        <v>143</v>
      </c>
      <c r="G143" s="1">
        <v>3</v>
      </c>
    </row>
    <row r="144" spans="1:7" ht="15.75" customHeight="1" x14ac:dyDescent="0.25">
      <c r="A144" s="204"/>
      <c r="B144" s="276"/>
      <c r="C144" s="279"/>
      <c r="D144" s="279"/>
      <c r="E144" s="84" t="s">
        <v>88</v>
      </c>
      <c r="F144" s="51">
        <v>144</v>
      </c>
      <c r="G144" s="1">
        <v>0</v>
      </c>
    </row>
    <row r="145" spans="1:7" ht="15.75" customHeight="1" x14ac:dyDescent="0.25">
      <c r="A145" s="204"/>
      <c r="B145" s="276"/>
      <c r="C145" s="279"/>
      <c r="D145" s="279"/>
      <c r="E145" s="84" t="s">
        <v>438</v>
      </c>
      <c r="F145" s="51">
        <v>145</v>
      </c>
      <c r="G145" s="1">
        <v>0</v>
      </c>
    </row>
    <row r="146" spans="1:7" ht="15.75" customHeight="1" x14ac:dyDescent="0.25">
      <c r="A146" s="204"/>
      <c r="B146" s="276"/>
      <c r="C146" s="279"/>
      <c r="D146" s="279"/>
      <c r="E146" s="84" t="s">
        <v>89</v>
      </c>
      <c r="F146" s="51">
        <v>146</v>
      </c>
      <c r="G146" s="1">
        <v>0</v>
      </c>
    </row>
    <row r="147" spans="1:7" ht="15.75" customHeight="1" x14ac:dyDescent="0.25">
      <c r="A147" s="204"/>
      <c r="B147" s="276"/>
      <c r="C147" s="279"/>
      <c r="D147" s="279"/>
      <c r="E147" s="84" t="s">
        <v>90</v>
      </c>
      <c r="F147" s="51">
        <v>147</v>
      </c>
      <c r="G147" s="1">
        <v>0</v>
      </c>
    </row>
    <row r="148" spans="1:7" ht="15.75" x14ac:dyDescent="0.25">
      <c r="A148" s="204"/>
      <c r="B148" s="276"/>
      <c r="C148" s="279"/>
      <c r="D148" s="279"/>
      <c r="E148" s="32" t="s">
        <v>386</v>
      </c>
      <c r="F148" s="51">
        <v>148</v>
      </c>
      <c r="G148" s="1">
        <v>0</v>
      </c>
    </row>
    <row r="149" spans="1:7" ht="18.75" customHeight="1" x14ac:dyDescent="0.25">
      <c r="A149" s="204"/>
      <c r="B149" s="276"/>
      <c r="C149" s="262" t="s">
        <v>387</v>
      </c>
      <c r="D149" s="262"/>
      <c r="E149" s="262"/>
      <c r="F149" s="51">
        <v>149</v>
      </c>
      <c r="G149" s="1">
        <v>0</v>
      </c>
    </row>
    <row r="150" spans="1:7" ht="18.75" customHeight="1" x14ac:dyDescent="0.25">
      <c r="A150" s="204"/>
      <c r="B150" s="276"/>
      <c r="C150" s="262" t="s">
        <v>91</v>
      </c>
      <c r="D150" s="262"/>
      <c r="E150" s="262"/>
      <c r="F150" s="51">
        <v>150</v>
      </c>
      <c r="G150" s="1">
        <v>0</v>
      </c>
    </row>
    <row r="151" spans="1:7" ht="18.75" customHeight="1" x14ac:dyDescent="0.25">
      <c r="A151" s="204"/>
      <c r="B151" s="276"/>
      <c r="C151" s="262" t="s">
        <v>388</v>
      </c>
      <c r="D151" s="262"/>
      <c r="E151" s="262"/>
      <c r="F151" s="51">
        <v>151</v>
      </c>
      <c r="G151" s="1">
        <v>0</v>
      </c>
    </row>
    <row r="152" spans="1:7" ht="15.75" customHeight="1" x14ac:dyDescent="0.25">
      <c r="A152" s="204"/>
      <c r="B152" s="271" t="s">
        <v>92</v>
      </c>
      <c r="C152" s="271"/>
      <c r="D152" s="271"/>
      <c r="E152" s="271"/>
      <c r="F152" s="51">
        <v>152</v>
      </c>
      <c r="G152" s="1">
        <v>0</v>
      </c>
    </row>
    <row r="153" spans="1:7" ht="15.75" customHeight="1" x14ac:dyDescent="0.25">
      <c r="A153" s="204"/>
      <c r="B153" s="271" t="s">
        <v>333</v>
      </c>
      <c r="C153" s="271"/>
      <c r="D153" s="271"/>
      <c r="E153" s="271"/>
      <c r="F153" s="51">
        <v>153</v>
      </c>
      <c r="G153" s="1">
        <v>0</v>
      </c>
    </row>
    <row r="154" spans="1:7" ht="15.75" customHeight="1" x14ac:dyDescent="0.25">
      <c r="A154" s="204"/>
      <c r="B154" s="271" t="s">
        <v>93</v>
      </c>
      <c r="C154" s="271"/>
      <c r="D154" s="271"/>
      <c r="E154" s="271"/>
      <c r="F154" s="51">
        <v>154</v>
      </c>
      <c r="G154" s="1">
        <v>6</v>
      </c>
    </row>
    <row r="155" spans="1:7" ht="15.75" customHeight="1" x14ac:dyDescent="0.25">
      <c r="A155" s="204"/>
      <c r="B155" s="271" t="s">
        <v>94</v>
      </c>
      <c r="C155" s="271"/>
      <c r="D155" s="271"/>
      <c r="E155" s="271"/>
      <c r="F155" s="51">
        <v>155</v>
      </c>
      <c r="G155" s="1">
        <v>1</v>
      </c>
    </row>
    <row r="156" spans="1:7" ht="15.75" customHeight="1" x14ac:dyDescent="0.25">
      <c r="A156" s="204"/>
      <c r="B156" s="271" t="s">
        <v>95</v>
      </c>
      <c r="C156" s="271"/>
      <c r="D156" s="271"/>
      <c r="E156" s="271"/>
      <c r="F156" s="51">
        <v>156</v>
      </c>
      <c r="G156" s="1">
        <v>0</v>
      </c>
    </row>
    <row r="157" spans="1:7" ht="18.75" x14ac:dyDescent="0.25">
      <c r="A157" s="204"/>
      <c r="B157" s="271" t="s">
        <v>522</v>
      </c>
      <c r="C157" s="271"/>
      <c r="D157" s="271"/>
      <c r="E157" s="271"/>
      <c r="F157" s="51">
        <v>157</v>
      </c>
      <c r="G157" s="1">
        <v>0</v>
      </c>
    </row>
    <row r="158" spans="1:7" ht="15.75" customHeight="1" x14ac:dyDescent="0.25">
      <c r="A158" s="204"/>
      <c r="B158" s="271" t="s">
        <v>439</v>
      </c>
      <c r="C158" s="271"/>
      <c r="D158" s="271"/>
      <c r="E158" s="271"/>
      <c r="F158" s="51">
        <v>158</v>
      </c>
      <c r="G158" s="1">
        <v>0</v>
      </c>
    </row>
    <row r="159" spans="1:7" ht="15.75" customHeight="1" x14ac:dyDescent="0.25">
      <c r="A159" s="204"/>
      <c r="B159" s="271" t="s">
        <v>304</v>
      </c>
      <c r="C159" s="271"/>
      <c r="D159" s="271"/>
      <c r="E159" s="271"/>
      <c r="F159" s="51">
        <v>159</v>
      </c>
      <c r="G159" s="1">
        <v>0</v>
      </c>
    </row>
    <row r="160" spans="1:7" ht="15.75" customHeight="1" x14ac:dyDescent="0.25">
      <c r="A160" s="204"/>
      <c r="B160" s="258" t="s">
        <v>67</v>
      </c>
      <c r="C160" s="258"/>
      <c r="D160" s="262" t="s">
        <v>267</v>
      </c>
      <c r="E160" s="262"/>
      <c r="F160" s="51">
        <v>160</v>
      </c>
      <c r="G160" s="1">
        <v>0</v>
      </c>
    </row>
    <row r="161" spans="1:7" ht="15.75" customHeight="1" x14ac:dyDescent="0.25">
      <c r="A161" s="204"/>
      <c r="B161" s="258"/>
      <c r="C161" s="258"/>
      <c r="D161" s="262" t="s">
        <v>96</v>
      </c>
      <c r="E161" s="262"/>
      <c r="F161" s="51">
        <v>161</v>
      </c>
      <c r="G161" s="1">
        <v>0</v>
      </c>
    </row>
    <row r="162" spans="1:7" ht="15.75" customHeight="1" x14ac:dyDescent="0.25">
      <c r="A162" s="204"/>
      <c r="B162" s="258"/>
      <c r="C162" s="258"/>
      <c r="D162" s="262" t="s">
        <v>97</v>
      </c>
      <c r="E162" s="262"/>
      <c r="F162" s="51">
        <v>162</v>
      </c>
      <c r="G162" s="1">
        <v>0</v>
      </c>
    </row>
    <row r="163" spans="1:7" ht="15.75" customHeight="1" x14ac:dyDescent="0.25">
      <c r="A163" s="204"/>
      <c r="B163" s="258"/>
      <c r="C163" s="258"/>
      <c r="D163" s="260" t="s">
        <v>390</v>
      </c>
      <c r="E163" s="260"/>
      <c r="F163" s="51">
        <v>163</v>
      </c>
      <c r="G163" s="1">
        <v>0</v>
      </c>
    </row>
    <row r="164" spans="1:7" ht="15.75" customHeight="1" x14ac:dyDescent="0.3">
      <c r="A164" s="204"/>
      <c r="B164" s="272" t="s">
        <v>98</v>
      </c>
      <c r="C164" s="272"/>
      <c r="D164" s="272"/>
      <c r="E164" s="272"/>
      <c r="F164" s="51">
        <v>164</v>
      </c>
      <c r="G164" s="104">
        <f>SUM(G141,G152:G163)</f>
        <v>11</v>
      </c>
    </row>
    <row r="165" spans="1:7" ht="18.75" customHeight="1" x14ac:dyDescent="0.3">
      <c r="A165" s="265" t="s">
        <v>305</v>
      </c>
      <c r="B165" s="183" t="s">
        <v>99</v>
      </c>
      <c r="C165" s="183"/>
      <c r="D165" s="217" t="s">
        <v>64</v>
      </c>
      <c r="E165" s="217"/>
      <c r="F165" s="51">
        <v>165</v>
      </c>
      <c r="G165" s="105">
        <f>SUM(G166:G167)</f>
        <v>0</v>
      </c>
    </row>
    <row r="166" spans="1:7" ht="18.75" x14ac:dyDescent="0.3">
      <c r="A166" s="265"/>
      <c r="B166" s="183"/>
      <c r="C166" s="183"/>
      <c r="D166" s="270" t="s">
        <v>100</v>
      </c>
      <c r="E166" s="270"/>
      <c r="F166" s="51">
        <v>166</v>
      </c>
      <c r="G166" s="1">
        <v>0</v>
      </c>
    </row>
    <row r="167" spans="1:7" ht="18.75" x14ac:dyDescent="0.3">
      <c r="A167" s="265"/>
      <c r="B167" s="183"/>
      <c r="C167" s="183"/>
      <c r="D167" s="270" t="s">
        <v>101</v>
      </c>
      <c r="E167" s="270"/>
      <c r="F167" s="51">
        <v>167</v>
      </c>
      <c r="G167" s="1">
        <v>0</v>
      </c>
    </row>
    <row r="168" spans="1:7" ht="18.75" x14ac:dyDescent="0.3">
      <c r="A168" s="265"/>
      <c r="B168" s="183" t="s">
        <v>102</v>
      </c>
      <c r="C168" s="183"/>
      <c r="D168" s="217" t="s">
        <v>64</v>
      </c>
      <c r="E168" s="217"/>
      <c r="F168" s="51">
        <v>168</v>
      </c>
      <c r="G168" s="105">
        <f>SUM(G169:G170)</f>
        <v>0</v>
      </c>
    </row>
    <row r="169" spans="1:7" ht="18.75" x14ac:dyDescent="0.3">
      <c r="A169" s="265"/>
      <c r="B169" s="183"/>
      <c r="C169" s="183"/>
      <c r="D169" s="270" t="s">
        <v>100</v>
      </c>
      <c r="E169" s="270"/>
      <c r="F169" s="51">
        <v>169</v>
      </c>
      <c r="G169" s="1">
        <v>0</v>
      </c>
    </row>
    <row r="170" spans="1:7" ht="18.75" x14ac:dyDescent="0.3">
      <c r="A170" s="265"/>
      <c r="B170" s="183"/>
      <c r="C170" s="183"/>
      <c r="D170" s="270" t="s">
        <v>101</v>
      </c>
      <c r="E170" s="270"/>
      <c r="F170" s="51">
        <v>170</v>
      </c>
      <c r="G170" s="1">
        <v>0</v>
      </c>
    </row>
    <row r="171" spans="1:7" ht="18.75" x14ac:dyDescent="0.3">
      <c r="A171" s="265"/>
      <c r="B171" s="183" t="s">
        <v>103</v>
      </c>
      <c r="C171" s="183"/>
      <c r="D171" s="217" t="s">
        <v>64</v>
      </c>
      <c r="E171" s="217"/>
      <c r="F171" s="51">
        <v>171</v>
      </c>
      <c r="G171" s="105">
        <f>SUM(G172:G173)</f>
        <v>0</v>
      </c>
    </row>
    <row r="172" spans="1:7" ht="18.75" x14ac:dyDescent="0.3">
      <c r="A172" s="265"/>
      <c r="B172" s="183"/>
      <c r="C172" s="183"/>
      <c r="D172" s="270" t="s">
        <v>100</v>
      </c>
      <c r="E172" s="270"/>
      <c r="F172" s="51">
        <v>172</v>
      </c>
      <c r="G172" s="1">
        <v>0</v>
      </c>
    </row>
    <row r="173" spans="1:7" ht="18.75" x14ac:dyDescent="0.3">
      <c r="A173" s="265"/>
      <c r="B173" s="183"/>
      <c r="C173" s="183"/>
      <c r="D173" s="270" t="s">
        <v>101</v>
      </c>
      <c r="E173" s="270"/>
      <c r="F173" s="51">
        <v>173</v>
      </c>
      <c r="G173" s="1">
        <v>0</v>
      </c>
    </row>
    <row r="174" spans="1:7" ht="18.75" x14ac:dyDescent="0.3">
      <c r="A174" s="265"/>
      <c r="B174" s="183" t="s">
        <v>104</v>
      </c>
      <c r="C174" s="183"/>
      <c r="D174" s="217" t="s">
        <v>64</v>
      </c>
      <c r="E174" s="217"/>
      <c r="F174" s="51">
        <v>174</v>
      </c>
      <c r="G174" s="105">
        <f>SUM(G175:G176)</f>
        <v>0</v>
      </c>
    </row>
    <row r="175" spans="1:7" ht="18.75" x14ac:dyDescent="0.3">
      <c r="A175" s="265"/>
      <c r="B175" s="183"/>
      <c r="C175" s="183"/>
      <c r="D175" s="270" t="s">
        <v>100</v>
      </c>
      <c r="E175" s="270"/>
      <c r="F175" s="51">
        <v>175</v>
      </c>
      <c r="G175" s="1">
        <v>0</v>
      </c>
    </row>
    <row r="176" spans="1:7" ht="18.75" x14ac:dyDescent="0.3">
      <c r="A176" s="265"/>
      <c r="B176" s="183"/>
      <c r="C176" s="183"/>
      <c r="D176" s="270" t="s">
        <v>101</v>
      </c>
      <c r="E176" s="270"/>
      <c r="F176" s="51">
        <v>176</v>
      </c>
      <c r="G176" s="1">
        <v>0</v>
      </c>
    </row>
    <row r="177" spans="1:7" ht="18.75" x14ac:dyDescent="0.3">
      <c r="A177" s="265"/>
      <c r="B177" s="183" t="s">
        <v>105</v>
      </c>
      <c r="C177" s="183" t="s">
        <v>106</v>
      </c>
      <c r="D177" s="217" t="s">
        <v>64</v>
      </c>
      <c r="E177" s="217"/>
      <c r="F177" s="51">
        <v>177</v>
      </c>
      <c r="G177" s="105">
        <f>SUM(G178:G179)</f>
        <v>1</v>
      </c>
    </row>
    <row r="178" spans="1:7" ht="18.75" x14ac:dyDescent="0.3">
      <c r="A178" s="265"/>
      <c r="B178" s="183"/>
      <c r="C178" s="183"/>
      <c r="D178" s="270" t="s">
        <v>100</v>
      </c>
      <c r="E178" s="270"/>
      <c r="F178" s="51">
        <v>178</v>
      </c>
      <c r="G178" s="1">
        <v>0</v>
      </c>
    </row>
    <row r="179" spans="1:7" ht="18.75" x14ac:dyDescent="0.3">
      <c r="A179" s="265"/>
      <c r="B179" s="183"/>
      <c r="C179" s="183"/>
      <c r="D179" s="270" t="s">
        <v>101</v>
      </c>
      <c r="E179" s="270"/>
      <c r="F179" s="51">
        <v>179</v>
      </c>
      <c r="G179" s="1">
        <v>1</v>
      </c>
    </row>
    <row r="180" spans="1:7" ht="18.75" x14ac:dyDescent="0.3">
      <c r="A180" s="265"/>
      <c r="B180" s="183" t="s">
        <v>107</v>
      </c>
      <c r="C180" s="183" t="s">
        <v>108</v>
      </c>
      <c r="D180" s="217" t="s">
        <v>64</v>
      </c>
      <c r="E180" s="217"/>
      <c r="F180" s="51">
        <v>180</v>
      </c>
      <c r="G180" s="105">
        <f>SUM(G181:G182)</f>
        <v>1</v>
      </c>
    </row>
    <row r="181" spans="1:7" ht="18.75" x14ac:dyDescent="0.3">
      <c r="A181" s="265"/>
      <c r="B181" s="183"/>
      <c r="C181" s="183"/>
      <c r="D181" s="270" t="s">
        <v>100</v>
      </c>
      <c r="E181" s="270"/>
      <c r="F181" s="51">
        <v>181</v>
      </c>
      <c r="G181" s="1">
        <v>1</v>
      </c>
    </row>
    <row r="182" spans="1:7" ht="18.75" x14ac:dyDescent="0.3">
      <c r="A182" s="265"/>
      <c r="B182" s="183"/>
      <c r="C182" s="183"/>
      <c r="D182" s="270" t="s">
        <v>101</v>
      </c>
      <c r="E182" s="270"/>
      <c r="F182" s="51">
        <v>182</v>
      </c>
      <c r="G182" s="1">
        <v>0</v>
      </c>
    </row>
    <row r="183" spans="1:7" ht="18.75" x14ac:dyDescent="0.3">
      <c r="A183" s="265"/>
      <c r="B183" s="183" t="s">
        <v>108</v>
      </c>
      <c r="C183" s="183" t="s">
        <v>109</v>
      </c>
      <c r="D183" s="217" t="s">
        <v>64</v>
      </c>
      <c r="E183" s="217"/>
      <c r="F183" s="51">
        <v>183</v>
      </c>
      <c r="G183" s="105">
        <f>SUM(G184:G185)</f>
        <v>3</v>
      </c>
    </row>
    <row r="184" spans="1:7" ht="18.75" x14ac:dyDescent="0.3">
      <c r="A184" s="265"/>
      <c r="B184" s="183"/>
      <c r="C184" s="183"/>
      <c r="D184" s="270" t="s">
        <v>100</v>
      </c>
      <c r="E184" s="270"/>
      <c r="F184" s="51">
        <v>184</v>
      </c>
      <c r="G184" s="1">
        <v>3</v>
      </c>
    </row>
    <row r="185" spans="1:7" ht="18.75" x14ac:dyDescent="0.3">
      <c r="A185" s="265"/>
      <c r="B185" s="183"/>
      <c r="C185" s="183"/>
      <c r="D185" s="270" t="s">
        <v>101</v>
      </c>
      <c r="E185" s="270"/>
      <c r="F185" s="51">
        <v>185</v>
      </c>
      <c r="G185" s="1">
        <v>0</v>
      </c>
    </row>
    <row r="186" spans="1:7" ht="18.75" x14ac:dyDescent="0.3">
      <c r="A186" s="265"/>
      <c r="B186" s="183" t="s">
        <v>109</v>
      </c>
      <c r="C186" s="183" t="s">
        <v>110</v>
      </c>
      <c r="D186" s="217" t="s">
        <v>64</v>
      </c>
      <c r="E186" s="217"/>
      <c r="F186" s="51">
        <v>186</v>
      </c>
      <c r="G186" s="105">
        <f>SUM(G187:G188)</f>
        <v>0</v>
      </c>
    </row>
    <row r="187" spans="1:7" ht="18.75" x14ac:dyDescent="0.3">
      <c r="A187" s="265"/>
      <c r="B187" s="183"/>
      <c r="C187" s="183"/>
      <c r="D187" s="270" t="s">
        <v>100</v>
      </c>
      <c r="E187" s="270"/>
      <c r="F187" s="51">
        <v>187</v>
      </c>
      <c r="G187" s="1">
        <v>0</v>
      </c>
    </row>
    <row r="188" spans="1:7" ht="18.75" x14ac:dyDescent="0.3">
      <c r="A188" s="265"/>
      <c r="B188" s="183"/>
      <c r="C188" s="183"/>
      <c r="D188" s="270" t="s">
        <v>101</v>
      </c>
      <c r="E188" s="270"/>
      <c r="F188" s="51">
        <v>188</v>
      </c>
      <c r="G188" s="1">
        <v>0</v>
      </c>
    </row>
    <row r="189" spans="1:7" ht="18.75" x14ac:dyDescent="0.3">
      <c r="A189" s="265"/>
      <c r="B189" s="183" t="s">
        <v>110</v>
      </c>
      <c r="C189" s="183" t="s">
        <v>111</v>
      </c>
      <c r="D189" s="217" t="s">
        <v>64</v>
      </c>
      <c r="E189" s="217"/>
      <c r="F189" s="51">
        <v>189</v>
      </c>
      <c r="G189" s="105">
        <f>SUM(G190:G191)</f>
        <v>3</v>
      </c>
    </row>
    <row r="190" spans="1:7" ht="18.75" x14ac:dyDescent="0.3">
      <c r="A190" s="265"/>
      <c r="B190" s="183"/>
      <c r="C190" s="183"/>
      <c r="D190" s="270" t="s">
        <v>100</v>
      </c>
      <c r="E190" s="270"/>
      <c r="F190" s="51">
        <v>190</v>
      </c>
      <c r="G190" s="1">
        <v>3</v>
      </c>
    </row>
    <row r="191" spans="1:7" ht="18.75" x14ac:dyDescent="0.3">
      <c r="A191" s="265"/>
      <c r="B191" s="183"/>
      <c r="C191" s="183"/>
      <c r="D191" s="270" t="s">
        <v>101</v>
      </c>
      <c r="E191" s="270"/>
      <c r="F191" s="51">
        <v>191</v>
      </c>
      <c r="G191" s="1">
        <v>0</v>
      </c>
    </row>
    <row r="192" spans="1:7" ht="18.75" x14ac:dyDescent="0.3">
      <c r="A192" s="265"/>
      <c r="B192" s="183" t="s">
        <v>111</v>
      </c>
      <c r="C192" s="183" t="s">
        <v>112</v>
      </c>
      <c r="D192" s="217" t="s">
        <v>64</v>
      </c>
      <c r="E192" s="217"/>
      <c r="F192" s="51">
        <v>192</v>
      </c>
      <c r="G192" s="105">
        <f>SUM(G193:G194)</f>
        <v>2</v>
      </c>
    </row>
    <row r="193" spans="1:7" ht="18.75" x14ac:dyDescent="0.3">
      <c r="A193" s="265"/>
      <c r="B193" s="183"/>
      <c r="C193" s="183"/>
      <c r="D193" s="270" t="s">
        <v>100</v>
      </c>
      <c r="E193" s="270"/>
      <c r="F193" s="51">
        <v>193</v>
      </c>
      <c r="G193" s="1">
        <v>2</v>
      </c>
    </row>
    <row r="194" spans="1:7" ht="18.75" x14ac:dyDescent="0.3">
      <c r="A194" s="265"/>
      <c r="B194" s="183"/>
      <c r="C194" s="183"/>
      <c r="D194" s="270" t="s">
        <v>101</v>
      </c>
      <c r="E194" s="270"/>
      <c r="F194" s="51">
        <v>194</v>
      </c>
      <c r="G194" s="1">
        <v>0</v>
      </c>
    </row>
    <row r="195" spans="1:7" ht="18.75" x14ac:dyDescent="0.3">
      <c r="A195" s="265"/>
      <c r="B195" s="183" t="s">
        <v>112</v>
      </c>
      <c r="C195" s="183" t="s">
        <v>113</v>
      </c>
      <c r="D195" s="217" t="s">
        <v>64</v>
      </c>
      <c r="E195" s="217"/>
      <c r="F195" s="51">
        <v>195</v>
      </c>
      <c r="G195" s="105">
        <f>SUM(G196:G197)</f>
        <v>2</v>
      </c>
    </row>
    <row r="196" spans="1:7" ht="18.75" x14ac:dyDescent="0.3">
      <c r="A196" s="265"/>
      <c r="B196" s="183"/>
      <c r="C196" s="183"/>
      <c r="D196" s="270" t="s">
        <v>100</v>
      </c>
      <c r="E196" s="270"/>
      <c r="F196" s="51">
        <v>196</v>
      </c>
      <c r="G196" s="1">
        <v>2</v>
      </c>
    </row>
    <row r="197" spans="1:7" ht="18.75" x14ac:dyDescent="0.3">
      <c r="A197" s="265"/>
      <c r="B197" s="183"/>
      <c r="C197" s="183"/>
      <c r="D197" s="270" t="s">
        <v>101</v>
      </c>
      <c r="E197" s="270"/>
      <c r="F197" s="51">
        <v>197</v>
      </c>
      <c r="G197" s="1">
        <v>0</v>
      </c>
    </row>
    <row r="198" spans="1:7" ht="18.75" x14ac:dyDescent="0.3">
      <c r="A198" s="265"/>
      <c r="B198" s="183" t="s">
        <v>113</v>
      </c>
      <c r="C198" s="183" t="s">
        <v>114</v>
      </c>
      <c r="D198" s="217" t="s">
        <v>64</v>
      </c>
      <c r="E198" s="217"/>
      <c r="F198" s="51">
        <v>198</v>
      </c>
      <c r="G198" s="105">
        <f>SUM(G199:G200)</f>
        <v>3</v>
      </c>
    </row>
    <row r="199" spans="1:7" ht="18.75" x14ac:dyDescent="0.3">
      <c r="A199" s="265"/>
      <c r="B199" s="183"/>
      <c r="C199" s="183"/>
      <c r="D199" s="270" t="s">
        <v>100</v>
      </c>
      <c r="E199" s="270"/>
      <c r="F199" s="51">
        <v>199</v>
      </c>
      <c r="G199" s="1">
        <v>3</v>
      </c>
    </row>
    <row r="200" spans="1:7" ht="18.75" x14ac:dyDescent="0.3">
      <c r="A200" s="265"/>
      <c r="B200" s="183"/>
      <c r="C200" s="183"/>
      <c r="D200" s="270" t="s">
        <v>101</v>
      </c>
      <c r="E200" s="270"/>
      <c r="F200" s="51">
        <v>200</v>
      </c>
      <c r="G200" s="1">
        <v>0</v>
      </c>
    </row>
    <row r="201" spans="1:7" ht="18.75" x14ac:dyDescent="0.3">
      <c r="A201" s="265"/>
      <c r="B201" s="183" t="s">
        <v>114</v>
      </c>
      <c r="C201" s="183" t="s">
        <v>115</v>
      </c>
      <c r="D201" s="217" t="s">
        <v>64</v>
      </c>
      <c r="E201" s="217"/>
      <c r="F201" s="51">
        <v>201</v>
      </c>
      <c r="G201" s="105">
        <f>SUM(G202:G203)</f>
        <v>1</v>
      </c>
    </row>
    <row r="202" spans="1:7" ht="18.75" x14ac:dyDescent="0.3">
      <c r="A202" s="265"/>
      <c r="B202" s="183"/>
      <c r="C202" s="183"/>
      <c r="D202" s="270" t="s">
        <v>100</v>
      </c>
      <c r="E202" s="270"/>
      <c r="F202" s="51">
        <v>202</v>
      </c>
      <c r="G202" s="1">
        <v>0</v>
      </c>
    </row>
    <row r="203" spans="1:7" ht="18.75" x14ac:dyDescent="0.3">
      <c r="A203" s="265"/>
      <c r="B203" s="183"/>
      <c r="C203" s="183"/>
      <c r="D203" s="270" t="s">
        <v>101</v>
      </c>
      <c r="E203" s="270"/>
      <c r="F203" s="51">
        <v>203</v>
      </c>
      <c r="G203" s="1">
        <v>1</v>
      </c>
    </row>
    <row r="204" spans="1:7" ht="18.75" x14ac:dyDescent="0.3">
      <c r="A204" s="265"/>
      <c r="B204" s="183" t="s">
        <v>115</v>
      </c>
      <c r="C204" s="183" t="s">
        <v>116</v>
      </c>
      <c r="D204" s="217" t="s">
        <v>64</v>
      </c>
      <c r="E204" s="217"/>
      <c r="F204" s="51">
        <v>204</v>
      </c>
      <c r="G204" s="105">
        <f>SUM(G205:G206)</f>
        <v>4</v>
      </c>
    </row>
    <row r="205" spans="1:7" ht="18.75" x14ac:dyDescent="0.3">
      <c r="A205" s="265"/>
      <c r="B205" s="183"/>
      <c r="C205" s="183"/>
      <c r="D205" s="270" t="s">
        <v>100</v>
      </c>
      <c r="E205" s="270"/>
      <c r="F205" s="51">
        <v>205</v>
      </c>
      <c r="G205" s="1">
        <v>4</v>
      </c>
    </row>
    <row r="206" spans="1:7" ht="18.75" x14ac:dyDescent="0.3">
      <c r="A206" s="265"/>
      <c r="B206" s="183"/>
      <c r="C206" s="183"/>
      <c r="D206" s="270" t="s">
        <v>101</v>
      </c>
      <c r="E206" s="270"/>
      <c r="F206" s="51">
        <v>206</v>
      </c>
      <c r="G206" s="1">
        <v>0</v>
      </c>
    </row>
    <row r="207" spans="1:7" ht="18.75" x14ac:dyDescent="0.3">
      <c r="A207" s="265"/>
      <c r="B207" s="183" t="s">
        <v>116</v>
      </c>
      <c r="C207" s="183" t="s">
        <v>117</v>
      </c>
      <c r="D207" s="217" t="s">
        <v>64</v>
      </c>
      <c r="E207" s="217"/>
      <c r="F207" s="51">
        <v>207</v>
      </c>
      <c r="G207" s="105">
        <f>SUM(G208:G209)</f>
        <v>4</v>
      </c>
    </row>
    <row r="208" spans="1:7" ht="18.75" x14ac:dyDescent="0.3">
      <c r="A208" s="265"/>
      <c r="B208" s="183"/>
      <c r="C208" s="183"/>
      <c r="D208" s="270" t="s">
        <v>100</v>
      </c>
      <c r="E208" s="270"/>
      <c r="F208" s="51">
        <v>208</v>
      </c>
      <c r="G208" s="1">
        <v>3</v>
      </c>
    </row>
    <row r="209" spans="1:7" ht="18.75" x14ac:dyDescent="0.3">
      <c r="A209" s="265"/>
      <c r="B209" s="183"/>
      <c r="C209" s="183"/>
      <c r="D209" s="270" t="s">
        <v>101</v>
      </c>
      <c r="E209" s="270"/>
      <c r="F209" s="51">
        <v>209</v>
      </c>
      <c r="G209" s="1">
        <v>1</v>
      </c>
    </row>
    <row r="210" spans="1:7" ht="18.75" x14ac:dyDescent="0.3">
      <c r="A210" s="265"/>
      <c r="B210" s="183" t="s">
        <v>117</v>
      </c>
      <c r="C210" s="183" t="s">
        <v>118</v>
      </c>
      <c r="D210" s="217" t="s">
        <v>64</v>
      </c>
      <c r="E210" s="217"/>
      <c r="F210" s="51">
        <v>210</v>
      </c>
      <c r="G210" s="105">
        <f>SUM(G211:G212)</f>
        <v>7</v>
      </c>
    </row>
    <row r="211" spans="1:7" ht="18.75" x14ac:dyDescent="0.3">
      <c r="A211" s="265"/>
      <c r="B211" s="183"/>
      <c r="C211" s="183"/>
      <c r="D211" s="270" t="s">
        <v>100</v>
      </c>
      <c r="E211" s="270"/>
      <c r="F211" s="51">
        <v>211</v>
      </c>
      <c r="G211" s="1">
        <v>5</v>
      </c>
    </row>
    <row r="212" spans="1:7" ht="18.75" x14ac:dyDescent="0.3">
      <c r="A212" s="265"/>
      <c r="B212" s="183"/>
      <c r="C212" s="183"/>
      <c r="D212" s="270" t="s">
        <v>101</v>
      </c>
      <c r="E212" s="270"/>
      <c r="F212" s="51">
        <v>212</v>
      </c>
      <c r="G212" s="1">
        <v>2</v>
      </c>
    </row>
    <row r="213" spans="1:7" ht="18.75" x14ac:dyDescent="0.3">
      <c r="A213" s="265"/>
      <c r="B213" s="183" t="s">
        <v>118</v>
      </c>
      <c r="C213" s="183" t="s">
        <v>118</v>
      </c>
      <c r="D213" s="217" t="s">
        <v>64</v>
      </c>
      <c r="E213" s="217"/>
      <c r="F213" s="51">
        <v>213</v>
      </c>
      <c r="G213" s="105">
        <f>SUM(G214:G215)</f>
        <v>1</v>
      </c>
    </row>
    <row r="214" spans="1:7" ht="18.75" x14ac:dyDescent="0.3">
      <c r="A214" s="265"/>
      <c r="B214" s="183"/>
      <c r="C214" s="183"/>
      <c r="D214" s="270" t="s">
        <v>100</v>
      </c>
      <c r="E214" s="270"/>
      <c r="F214" s="51">
        <v>214</v>
      </c>
      <c r="G214" s="1">
        <v>1</v>
      </c>
    </row>
    <row r="215" spans="1:7" ht="18.75" x14ac:dyDescent="0.3">
      <c r="A215" s="265"/>
      <c r="B215" s="183"/>
      <c r="C215" s="183"/>
      <c r="D215" s="270" t="s">
        <v>101</v>
      </c>
      <c r="E215" s="270"/>
      <c r="F215" s="51">
        <v>215</v>
      </c>
      <c r="G215" s="1">
        <v>0</v>
      </c>
    </row>
    <row r="216" spans="1:7" ht="18.75" x14ac:dyDescent="0.3">
      <c r="A216" s="265"/>
      <c r="B216" s="183" t="s">
        <v>119</v>
      </c>
      <c r="C216" s="183" t="s">
        <v>119</v>
      </c>
      <c r="D216" s="217" t="s">
        <v>64</v>
      </c>
      <c r="E216" s="217"/>
      <c r="F216" s="51">
        <v>216</v>
      </c>
      <c r="G216" s="105">
        <f>SUM(G217:G218)</f>
        <v>1</v>
      </c>
    </row>
    <row r="217" spans="1:7" ht="18.75" x14ac:dyDescent="0.3">
      <c r="A217" s="265"/>
      <c r="B217" s="183"/>
      <c r="C217" s="183"/>
      <c r="D217" s="270" t="s">
        <v>100</v>
      </c>
      <c r="E217" s="270"/>
      <c r="F217" s="51">
        <v>217</v>
      </c>
      <c r="G217" s="1">
        <v>1</v>
      </c>
    </row>
    <row r="218" spans="1:7" ht="18.75" x14ac:dyDescent="0.3">
      <c r="A218" s="265"/>
      <c r="B218" s="183"/>
      <c r="C218" s="183"/>
      <c r="D218" s="270" t="s">
        <v>101</v>
      </c>
      <c r="E218" s="270"/>
      <c r="F218" s="51">
        <v>218</v>
      </c>
      <c r="G218" s="1">
        <v>0</v>
      </c>
    </row>
    <row r="219" spans="1:7" ht="18.75" customHeight="1" x14ac:dyDescent="0.3">
      <c r="A219" s="265"/>
      <c r="B219" s="265" t="s">
        <v>120</v>
      </c>
      <c r="C219" s="265"/>
      <c r="D219" s="217" t="s">
        <v>64</v>
      </c>
      <c r="E219" s="217"/>
      <c r="F219" s="51">
        <v>219</v>
      </c>
      <c r="G219" s="105">
        <f t="shared" ref="G219:G221" si="1">SUM(G165,G168,G171,G174,G177,G180,G183,G186,G189,G192,G195,G198,G201,G204,G207,G210,G213,G216)</f>
        <v>33</v>
      </c>
    </row>
    <row r="220" spans="1:7" ht="18.75" x14ac:dyDescent="0.3">
      <c r="A220" s="265"/>
      <c r="B220" s="265"/>
      <c r="C220" s="265"/>
      <c r="D220" s="266" t="s">
        <v>100</v>
      </c>
      <c r="E220" s="266"/>
      <c r="F220" s="51">
        <v>220</v>
      </c>
      <c r="G220" s="106">
        <f t="shared" si="1"/>
        <v>28</v>
      </c>
    </row>
    <row r="221" spans="1:7" ht="18.75" x14ac:dyDescent="0.3">
      <c r="A221" s="265"/>
      <c r="B221" s="265"/>
      <c r="C221" s="265"/>
      <c r="D221" s="267" t="s">
        <v>101</v>
      </c>
      <c r="E221" s="267"/>
      <c r="F221" s="51">
        <v>221</v>
      </c>
      <c r="G221" s="79">
        <f t="shared" si="1"/>
        <v>5</v>
      </c>
    </row>
    <row r="222" spans="1:7" ht="18.75" customHeight="1" x14ac:dyDescent="0.3">
      <c r="A222" s="268" t="s">
        <v>121</v>
      </c>
      <c r="B222" s="269" t="s">
        <v>122</v>
      </c>
      <c r="C222" s="269"/>
      <c r="D222" s="269"/>
      <c r="E222" s="269"/>
      <c r="F222" s="51">
        <v>222</v>
      </c>
      <c r="G222" s="11">
        <v>5</v>
      </c>
    </row>
    <row r="223" spans="1:7" ht="18.75" customHeight="1" x14ac:dyDescent="0.25">
      <c r="A223" s="268"/>
      <c r="B223" s="244" t="s">
        <v>26</v>
      </c>
      <c r="C223" s="244"/>
      <c r="D223" s="244"/>
      <c r="E223" s="244"/>
      <c r="F223" s="51">
        <v>223</v>
      </c>
      <c r="G223" s="4">
        <v>4</v>
      </c>
    </row>
    <row r="224" spans="1:7" ht="18.75" customHeight="1" x14ac:dyDescent="0.25">
      <c r="A224" s="268"/>
      <c r="B224" s="227" t="s">
        <v>123</v>
      </c>
      <c r="C224" s="227"/>
      <c r="D224" s="227"/>
      <c r="E224" s="227"/>
      <c r="F224" s="51">
        <v>224</v>
      </c>
      <c r="G224" s="12">
        <v>0</v>
      </c>
    </row>
    <row r="225" spans="1:7" ht="18.75" customHeight="1" x14ac:dyDescent="0.25">
      <c r="A225" s="263" t="s">
        <v>124</v>
      </c>
      <c r="B225" s="262" t="s">
        <v>125</v>
      </c>
      <c r="C225" s="262"/>
      <c r="D225" s="262"/>
      <c r="E225" s="262"/>
      <c r="F225" s="51">
        <v>225</v>
      </c>
      <c r="G225" s="1">
        <v>27</v>
      </c>
    </row>
    <row r="226" spans="1:7" ht="18.75" customHeight="1" x14ac:dyDescent="0.25">
      <c r="A226" s="263"/>
      <c r="B226" s="262" t="s">
        <v>126</v>
      </c>
      <c r="C226" s="262"/>
      <c r="D226" s="262"/>
      <c r="E226" s="262"/>
      <c r="F226" s="51">
        <v>226</v>
      </c>
      <c r="G226" s="1">
        <v>1</v>
      </c>
    </row>
    <row r="227" spans="1:7" ht="18.75" customHeight="1" x14ac:dyDescent="0.25">
      <c r="A227" s="263"/>
      <c r="B227" s="260" t="s">
        <v>440</v>
      </c>
      <c r="C227" s="260"/>
      <c r="D227" s="260"/>
      <c r="E227" s="260"/>
      <c r="F227" s="51">
        <v>227</v>
      </c>
      <c r="G227" s="1">
        <v>0</v>
      </c>
    </row>
    <row r="228" spans="1:7" ht="18.75" customHeight="1" x14ac:dyDescent="0.3">
      <c r="A228" s="263"/>
      <c r="B228" s="264" t="s">
        <v>334</v>
      </c>
      <c r="C228" s="264"/>
      <c r="D228" s="264"/>
      <c r="E228" s="264"/>
      <c r="F228" s="51">
        <v>228</v>
      </c>
      <c r="G228" s="109">
        <f>SUM(G225:G227)</f>
        <v>28</v>
      </c>
    </row>
    <row r="229" spans="1:7" ht="18.75" customHeight="1" x14ac:dyDescent="0.25">
      <c r="A229" s="263"/>
      <c r="B229" s="208" t="s">
        <v>26</v>
      </c>
      <c r="C229" s="208"/>
      <c r="D229" s="208"/>
      <c r="E229" s="208"/>
      <c r="F229" s="51">
        <v>229</v>
      </c>
      <c r="G229" s="6">
        <v>24</v>
      </c>
    </row>
    <row r="230" spans="1:7" ht="18.75" customHeight="1" x14ac:dyDescent="0.25">
      <c r="A230" s="259" t="s">
        <v>127</v>
      </c>
      <c r="B230" s="260" t="s">
        <v>548</v>
      </c>
      <c r="C230" s="260"/>
      <c r="D230" s="260"/>
      <c r="E230" s="260"/>
      <c r="F230" s="51">
        <v>230</v>
      </c>
      <c r="G230" s="1">
        <v>4</v>
      </c>
    </row>
    <row r="231" spans="1:7" ht="18.75" customHeight="1" x14ac:dyDescent="0.25">
      <c r="A231" s="259"/>
      <c r="B231" s="261" t="s">
        <v>128</v>
      </c>
      <c r="C231" s="262" t="s">
        <v>129</v>
      </c>
      <c r="D231" s="262"/>
      <c r="E231" s="262"/>
      <c r="F231" s="51">
        <v>231</v>
      </c>
      <c r="G231" s="1">
        <v>5</v>
      </c>
    </row>
    <row r="232" spans="1:7" ht="18.75" customHeight="1" x14ac:dyDescent="0.25">
      <c r="A232" s="259"/>
      <c r="B232" s="261"/>
      <c r="C232" s="262" t="s">
        <v>130</v>
      </c>
      <c r="D232" s="262"/>
      <c r="E232" s="262"/>
      <c r="F232" s="51">
        <v>232</v>
      </c>
      <c r="G232" s="1">
        <v>23</v>
      </c>
    </row>
    <row r="233" spans="1:7" ht="18.75" customHeight="1" x14ac:dyDescent="0.25">
      <c r="A233" s="259"/>
      <c r="B233" s="261"/>
      <c r="C233" s="262" t="s">
        <v>131</v>
      </c>
      <c r="D233" s="262"/>
      <c r="E233" s="262"/>
      <c r="F233" s="51">
        <v>233</v>
      </c>
      <c r="G233" s="1">
        <v>1</v>
      </c>
    </row>
    <row r="234" spans="1:7" ht="18.75" customHeight="1" x14ac:dyDescent="0.25">
      <c r="A234" s="259"/>
      <c r="B234" s="261"/>
      <c r="C234" s="262" t="s">
        <v>132</v>
      </c>
      <c r="D234" s="262"/>
      <c r="E234" s="262"/>
      <c r="F234" s="51">
        <v>234</v>
      </c>
      <c r="G234" s="1">
        <v>0</v>
      </c>
    </row>
    <row r="235" spans="1:7" ht="18.75" customHeight="1" x14ac:dyDescent="0.25">
      <c r="A235" s="259"/>
      <c r="B235" s="261"/>
      <c r="C235" s="262" t="s">
        <v>133</v>
      </c>
      <c r="D235" s="262"/>
      <c r="E235" s="262"/>
      <c r="F235" s="51">
        <v>235</v>
      </c>
      <c r="G235" s="1">
        <v>0</v>
      </c>
    </row>
    <row r="236" spans="1:7" ht="18.75" customHeight="1" x14ac:dyDescent="0.3">
      <c r="A236" s="253" t="s">
        <v>134</v>
      </c>
      <c r="B236" s="253"/>
      <c r="C236" s="253"/>
      <c r="D236" s="253"/>
      <c r="E236" s="253"/>
      <c r="F236" s="51">
        <v>236</v>
      </c>
      <c r="G236" s="93">
        <f>SUM(G230:G235)</f>
        <v>33</v>
      </c>
    </row>
    <row r="237" spans="1:7" ht="18.75" customHeight="1" x14ac:dyDescent="0.3">
      <c r="A237" s="254" t="s">
        <v>135</v>
      </c>
      <c r="B237" s="255" t="s">
        <v>136</v>
      </c>
      <c r="C237" s="256" t="s">
        <v>6</v>
      </c>
      <c r="D237" s="256"/>
      <c r="E237" s="256"/>
      <c r="F237" s="51">
        <v>237</v>
      </c>
      <c r="G237" s="83">
        <f>SUM(G238:G239)</f>
        <v>24</v>
      </c>
    </row>
    <row r="238" spans="1:7" ht="18.75" customHeight="1" x14ac:dyDescent="0.3">
      <c r="A238" s="254"/>
      <c r="B238" s="255"/>
      <c r="C238" s="257" t="s">
        <v>137</v>
      </c>
      <c r="D238" s="257"/>
      <c r="E238" s="110" t="s">
        <v>100</v>
      </c>
      <c r="F238" s="51">
        <v>238</v>
      </c>
      <c r="G238" s="1">
        <v>21</v>
      </c>
    </row>
    <row r="239" spans="1:7" ht="18.75" customHeight="1" x14ac:dyDescent="0.3">
      <c r="A239" s="254"/>
      <c r="B239" s="255"/>
      <c r="C239" s="257"/>
      <c r="D239" s="257"/>
      <c r="E239" s="110" t="s">
        <v>101</v>
      </c>
      <c r="F239" s="51">
        <v>239</v>
      </c>
      <c r="G239" s="1">
        <v>3</v>
      </c>
    </row>
    <row r="240" spans="1:7" ht="18.75" customHeight="1" x14ac:dyDescent="0.3">
      <c r="A240" s="254"/>
      <c r="B240" s="258" t="s">
        <v>138</v>
      </c>
      <c r="C240" s="256" t="s">
        <v>6</v>
      </c>
      <c r="D240" s="256"/>
      <c r="E240" s="256"/>
      <c r="F240" s="51">
        <v>240</v>
      </c>
      <c r="G240" s="83">
        <f>SUM(G241:G242)</f>
        <v>1</v>
      </c>
    </row>
    <row r="241" spans="1:7" ht="18.75" customHeight="1" x14ac:dyDescent="0.3">
      <c r="A241" s="254"/>
      <c r="B241" s="258"/>
      <c r="C241" s="257" t="s">
        <v>137</v>
      </c>
      <c r="D241" s="257"/>
      <c r="E241" s="110" t="s">
        <v>100</v>
      </c>
      <c r="F241" s="51">
        <v>241</v>
      </c>
      <c r="G241" s="1">
        <v>1</v>
      </c>
    </row>
    <row r="242" spans="1:7" ht="18.75" customHeight="1" x14ac:dyDescent="0.3">
      <c r="A242" s="254"/>
      <c r="B242" s="258"/>
      <c r="C242" s="257"/>
      <c r="D242" s="257"/>
      <c r="E242" s="110" t="s">
        <v>101</v>
      </c>
      <c r="F242" s="51">
        <v>242</v>
      </c>
      <c r="G242" s="1">
        <v>0</v>
      </c>
    </row>
    <row r="243" spans="1:7" ht="18.75" customHeight="1" x14ac:dyDescent="0.25">
      <c r="A243" s="195" t="s">
        <v>491</v>
      </c>
      <c r="B243" s="195"/>
      <c r="C243" s="195"/>
      <c r="D243" s="195"/>
      <c r="E243" s="111" t="s">
        <v>488</v>
      </c>
      <c r="F243" s="51">
        <v>243</v>
      </c>
      <c r="G243" s="50">
        <v>0</v>
      </c>
    </row>
    <row r="244" spans="1:7" ht="18.75" customHeight="1" x14ac:dyDescent="0.25">
      <c r="A244" s="195"/>
      <c r="B244" s="195"/>
      <c r="C244" s="195"/>
      <c r="D244" s="195"/>
      <c r="E244" s="111" t="s">
        <v>489</v>
      </c>
      <c r="F244" s="51">
        <v>244</v>
      </c>
      <c r="G244" s="50">
        <v>0</v>
      </c>
    </row>
    <row r="245" spans="1:7" ht="18.75" customHeight="1" x14ac:dyDescent="0.25">
      <c r="A245" s="195"/>
      <c r="B245" s="195"/>
      <c r="C245" s="195"/>
      <c r="D245" s="195"/>
      <c r="E245" s="111" t="s">
        <v>490</v>
      </c>
      <c r="F245" s="51">
        <v>245</v>
      </c>
      <c r="G245" s="50">
        <v>1</v>
      </c>
    </row>
    <row r="246" spans="1:7" ht="18.75" customHeight="1" x14ac:dyDescent="0.3">
      <c r="A246" s="247" t="s">
        <v>139</v>
      </c>
      <c r="B246" s="183" t="s">
        <v>335</v>
      </c>
      <c r="C246" s="183"/>
      <c r="D246" s="248" t="s">
        <v>140</v>
      </c>
      <c r="E246" s="248"/>
      <c r="F246" s="51">
        <v>246</v>
      </c>
      <c r="G246" s="112">
        <f>SUM(G247:G248)</f>
        <v>25</v>
      </c>
    </row>
    <row r="247" spans="1:7" ht="18.75" customHeight="1" x14ac:dyDescent="0.3">
      <c r="A247" s="247"/>
      <c r="B247" s="183"/>
      <c r="C247" s="183"/>
      <c r="D247" s="183" t="s">
        <v>7</v>
      </c>
      <c r="E247" s="113" t="s">
        <v>141</v>
      </c>
      <c r="F247" s="51">
        <v>247</v>
      </c>
      <c r="G247" s="55">
        <f>SUM(G250,G253)</f>
        <v>22</v>
      </c>
    </row>
    <row r="248" spans="1:7" ht="18.75" customHeight="1" x14ac:dyDescent="0.3">
      <c r="A248" s="247"/>
      <c r="B248" s="183"/>
      <c r="C248" s="183"/>
      <c r="D248" s="183"/>
      <c r="E248" s="113" t="s">
        <v>142</v>
      </c>
      <c r="F248" s="51">
        <v>248</v>
      </c>
      <c r="G248" s="55">
        <f>SUM(G251,G254)</f>
        <v>3</v>
      </c>
    </row>
    <row r="249" spans="1:7" ht="18.75" customHeight="1" x14ac:dyDescent="0.3">
      <c r="A249" s="247"/>
      <c r="B249" s="183" t="s">
        <v>143</v>
      </c>
      <c r="C249" s="249" t="s">
        <v>144</v>
      </c>
      <c r="D249" s="250" t="s">
        <v>306</v>
      </c>
      <c r="E249" s="250"/>
      <c r="F249" s="51">
        <v>249</v>
      </c>
      <c r="G249" s="114">
        <f>SUM(G250:G251)</f>
        <v>25</v>
      </c>
    </row>
    <row r="250" spans="1:7" ht="18.75" customHeight="1" x14ac:dyDescent="0.3">
      <c r="A250" s="247"/>
      <c r="B250" s="183"/>
      <c r="C250" s="249"/>
      <c r="D250" s="190" t="s">
        <v>7</v>
      </c>
      <c r="E250" s="113" t="s">
        <v>141</v>
      </c>
      <c r="F250" s="51">
        <v>250</v>
      </c>
      <c r="G250" s="1">
        <v>22</v>
      </c>
    </row>
    <row r="251" spans="1:7" ht="18.75" customHeight="1" x14ac:dyDescent="0.3">
      <c r="A251" s="247"/>
      <c r="B251" s="183"/>
      <c r="C251" s="249"/>
      <c r="D251" s="190"/>
      <c r="E251" s="113" t="s">
        <v>142</v>
      </c>
      <c r="F251" s="51">
        <v>251</v>
      </c>
      <c r="G251" s="1">
        <v>3</v>
      </c>
    </row>
    <row r="252" spans="1:7" ht="18.75" customHeight="1" x14ac:dyDescent="0.3">
      <c r="A252" s="247"/>
      <c r="B252" s="183"/>
      <c r="C252" s="249" t="s">
        <v>145</v>
      </c>
      <c r="D252" s="250" t="s">
        <v>307</v>
      </c>
      <c r="E252" s="250"/>
      <c r="F252" s="51">
        <v>252</v>
      </c>
      <c r="G252" s="114">
        <f>SUM(G253:G254)</f>
        <v>0</v>
      </c>
    </row>
    <row r="253" spans="1:7" ht="18.75" customHeight="1" x14ac:dyDescent="0.3">
      <c r="A253" s="247"/>
      <c r="B253" s="183"/>
      <c r="C253" s="249"/>
      <c r="D253" s="190" t="s">
        <v>7</v>
      </c>
      <c r="E253" s="113" t="s">
        <v>141</v>
      </c>
      <c r="F253" s="51">
        <v>253</v>
      </c>
      <c r="G253" s="1">
        <v>0</v>
      </c>
    </row>
    <row r="254" spans="1:7" ht="18.75" customHeight="1" x14ac:dyDescent="0.3">
      <c r="A254" s="247"/>
      <c r="B254" s="183"/>
      <c r="C254" s="249"/>
      <c r="D254" s="190"/>
      <c r="E254" s="113" t="s">
        <v>142</v>
      </c>
      <c r="F254" s="51">
        <v>254</v>
      </c>
      <c r="G254" s="1">
        <v>0</v>
      </c>
    </row>
    <row r="255" spans="1:7" ht="18.75" customHeight="1" x14ac:dyDescent="0.3">
      <c r="A255" s="245" t="s">
        <v>146</v>
      </c>
      <c r="B255" s="246" t="s">
        <v>147</v>
      </c>
      <c r="C255" s="246"/>
      <c r="D255" s="246"/>
      <c r="E255" s="246"/>
      <c r="F255" s="51">
        <v>255</v>
      </c>
      <c r="G255" s="7">
        <v>1</v>
      </c>
    </row>
    <row r="256" spans="1:7" ht="18.75" customHeight="1" x14ac:dyDescent="0.25">
      <c r="A256" s="245"/>
      <c r="B256" s="244" t="s">
        <v>26</v>
      </c>
      <c r="C256" s="244"/>
      <c r="D256" s="244"/>
      <c r="E256" s="244"/>
      <c r="F256" s="51">
        <v>256</v>
      </c>
      <c r="G256" s="3">
        <v>1</v>
      </c>
    </row>
    <row r="257" spans="1:7" ht="18.75" customHeight="1" x14ac:dyDescent="0.3">
      <c r="A257" s="245"/>
      <c r="B257" s="246" t="s">
        <v>148</v>
      </c>
      <c r="C257" s="246"/>
      <c r="D257" s="246"/>
      <c r="E257" s="246"/>
      <c r="F257" s="51">
        <v>257</v>
      </c>
      <c r="G257" s="7">
        <v>29</v>
      </c>
    </row>
    <row r="258" spans="1:7" ht="18.75" customHeight="1" x14ac:dyDescent="0.25">
      <c r="A258" s="245"/>
      <c r="B258" s="244" t="s">
        <v>26</v>
      </c>
      <c r="C258" s="244"/>
      <c r="D258" s="244"/>
      <c r="E258" s="244"/>
      <c r="F258" s="51">
        <v>258</v>
      </c>
      <c r="G258" s="3">
        <v>24</v>
      </c>
    </row>
    <row r="259" spans="1:7" ht="18.75" customHeight="1" x14ac:dyDescent="0.3">
      <c r="A259" s="245"/>
      <c r="B259" s="246" t="s">
        <v>149</v>
      </c>
      <c r="C259" s="246"/>
      <c r="D259" s="246"/>
      <c r="E259" s="246"/>
      <c r="F259" s="51">
        <v>259</v>
      </c>
      <c r="G259" s="7">
        <v>1</v>
      </c>
    </row>
    <row r="260" spans="1:7" ht="18.75" customHeight="1" x14ac:dyDescent="0.25">
      <c r="A260" s="245"/>
      <c r="B260" s="244" t="s">
        <v>26</v>
      </c>
      <c r="C260" s="244"/>
      <c r="D260" s="244"/>
      <c r="E260" s="244"/>
      <c r="F260" s="51">
        <v>260</v>
      </c>
      <c r="G260" s="3">
        <v>1</v>
      </c>
    </row>
    <row r="261" spans="1:7" ht="18.75" customHeight="1" x14ac:dyDescent="0.3">
      <c r="A261" s="245"/>
      <c r="B261" s="246" t="s">
        <v>150</v>
      </c>
      <c r="C261" s="246"/>
      <c r="D261" s="246"/>
      <c r="E261" s="246"/>
      <c r="F261" s="51">
        <v>261</v>
      </c>
      <c r="G261" s="7">
        <v>2</v>
      </c>
    </row>
    <row r="262" spans="1:7" ht="18.75" customHeight="1" x14ac:dyDescent="0.25">
      <c r="A262" s="245"/>
      <c r="B262" s="244" t="s">
        <v>26</v>
      </c>
      <c r="C262" s="244"/>
      <c r="D262" s="244"/>
      <c r="E262" s="244"/>
      <c r="F262" s="51">
        <v>262</v>
      </c>
      <c r="G262" s="3">
        <v>2</v>
      </c>
    </row>
    <row r="263" spans="1:7" ht="18.75" customHeight="1" x14ac:dyDescent="0.3">
      <c r="A263" s="245"/>
      <c r="B263" s="246" t="s">
        <v>151</v>
      </c>
      <c r="C263" s="246"/>
      <c r="D263" s="246"/>
      <c r="E263" s="246"/>
      <c r="F263" s="51">
        <v>263</v>
      </c>
      <c r="G263" s="7">
        <v>0</v>
      </c>
    </row>
    <row r="264" spans="1:7" ht="18.75" customHeight="1" x14ac:dyDescent="0.25">
      <c r="A264" s="245"/>
      <c r="B264" s="244" t="s">
        <v>26</v>
      </c>
      <c r="C264" s="244"/>
      <c r="D264" s="244"/>
      <c r="E264" s="244"/>
      <c r="F264" s="51">
        <v>264</v>
      </c>
      <c r="G264" s="3">
        <v>0</v>
      </c>
    </row>
    <row r="265" spans="1:7" ht="18.75" customHeight="1" x14ac:dyDescent="0.3">
      <c r="A265" s="245"/>
      <c r="B265" s="251" t="s">
        <v>336</v>
      </c>
      <c r="C265" s="251"/>
      <c r="D265" s="251"/>
      <c r="E265" s="251"/>
      <c r="F265" s="51">
        <v>265</v>
      </c>
      <c r="G265" s="79">
        <f t="shared" ref="G265:G266" si="2">SUM(G255,G257,G259,G261,G263)</f>
        <v>33</v>
      </c>
    </row>
    <row r="266" spans="1:7" ht="18.75" customHeight="1" x14ac:dyDescent="0.25">
      <c r="A266" s="245"/>
      <c r="B266" s="252" t="s">
        <v>26</v>
      </c>
      <c r="C266" s="252"/>
      <c r="D266" s="252"/>
      <c r="E266" s="252"/>
      <c r="F266" s="51">
        <v>266</v>
      </c>
      <c r="G266" s="59">
        <f t="shared" si="2"/>
        <v>28</v>
      </c>
    </row>
    <row r="267" spans="1:7" ht="18.75" customHeight="1" x14ac:dyDescent="0.25">
      <c r="A267" s="297" t="s">
        <v>309</v>
      </c>
      <c r="B267" s="348" t="s">
        <v>492</v>
      </c>
      <c r="C267" s="348"/>
      <c r="D267" s="348"/>
      <c r="E267" s="348"/>
      <c r="F267" s="51">
        <v>267</v>
      </c>
      <c r="G267" s="31">
        <v>0</v>
      </c>
    </row>
    <row r="268" spans="1:7" ht="18.75" customHeight="1" x14ac:dyDescent="0.25">
      <c r="A268" s="297"/>
      <c r="B268" s="347" t="s">
        <v>441</v>
      </c>
      <c r="C268" s="347"/>
      <c r="D268" s="347"/>
      <c r="E268" s="347"/>
      <c r="F268" s="51">
        <v>268</v>
      </c>
      <c r="G268" s="1">
        <v>0</v>
      </c>
    </row>
    <row r="269" spans="1:7" ht="18.75" customHeight="1" x14ac:dyDescent="0.25">
      <c r="A269" s="297"/>
      <c r="B269" s="347" t="s">
        <v>442</v>
      </c>
      <c r="C269" s="347"/>
      <c r="D269" s="347"/>
      <c r="E269" s="347"/>
      <c r="F269" s="51">
        <v>269</v>
      </c>
      <c r="G269" s="1">
        <v>0</v>
      </c>
    </row>
    <row r="270" spans="1:7" ht="18.75" customHeight="1" x14ac:dyDescent="0.25">
      <c r="A270" s="268" t="s">
        <v>152</v>
      </c>
      <c r="B270" s="346" t="s">
        <v>443</v>
      </c>
      <c r="C270" s="346"/>
      <c r="D270" s="346"/>
      <c r="E270" s="346"/>
      <c r="F270" s="51">
        <v>270</v>
      </c>
      <c r="G270" s="10">
        <v>5</v>
      </c>
    </row>
    <row r="271" spans="1:7" ht="18.75" customHeight="1" x14ac:dyDescent="0.3">
      <c r="A271" s="268"/>
      <c r="B271" s="183" t="s">
        <v>153</v>
      </c>
      <c r="C271" s="236" t="s">
        <v>154</v>
      </c>
      <c r="D271" s="269" t="s">
        <v>155</v>
      </c>
      <c r="E271" s="269"/>
      <c r="F271" s="51">
        <v>271</v>
      </c>
      <c r="G271" s="107">
        <f>SUM(G272,G274)</f>
        <v>2</v>
      </c>
    </row>
    <row r="272" spans="1:7" ht="18.75" customHeight="1" x14ac:dyDescent="0.3">
      <c r="A272" s="268"/>
      <c r="B272" s="183"/>
      <c r="C272" s="236"/>
      <c r="D272" s="249" t="s">
        <v>100</v>
      </c>
      <c r="E272" s="115" t="s">
        <v>156</v>
      </c>
      <c r="F272" s="51">
        <v>272</v>
      </c>
      <c r="G272" s="1">
        <v>2</v>
      </c>
    </row>
    <row r="273" spans="1:7" ht="15.75" customHeight="1" x14ac:dyDescent="0.25">
      <c r="A273" s="268"/>
      <c r="B273" s="183"/>
      <c r="C273" s="236"/>
      <c r="D273" s="249"/>
      <c r="E273" s="116" t="s">
        <v>289</v>
      </c>
      <c r="F273" s="51">
        <v>273</v>
      </c>
      <c r="G273" s="1">
        <v>0</v>
      </c>
    </row>
    <row r="274" spans="1:7" ht="18.75" customHeight="1" x14ac:dyDescent="0.3">
      <c r="A274" s="268"/>
      <c r="B274" s="183"/>
      <c r="C274" s="236"/>
      <c r="D274" s="249" t="s">
        <v>101</v>
      </c>
      <c r="E274" s="115" t="s">
        <v>156</v>
      </c>
      <c r="F274" s="51">
        <v>274</v>
      </c>
      <c r="G274" s="1">
        <v>0</v>
      </c>
    </row>
    <row r="275" spans="1:7" ht="15.75" customHeight="1" x14ac:dyDescent="0.25">
      <c r="A275" s="268"/>
      <c r="B275" s="183"/>
      <c r="C275" s="236"/>
      <c r="D275" s="249"/>
      <c r="E275" s="116" t="s">
        <v>289</v>
      </c>
      <c r="F275" s="51">
        <v>275</v>
      </c>
      <c r="G275" s="1">
        <v>0</v>
      </c>
    </row>
    <row r="276" spans="1:7" ht="15.75" customHeight="1" x14ac:dyDescent="0.25">
      <c r="A276" s="268"/>
      <c r="B276" s="183"/>
      <c r="C276" s="236"/>
      <c r="D276" s="183" t="s">
        <v>354</v>
      </c>
      <c r="E276" s="183"/>
      <c r="F276" s="51">
        <v>276</v>
      </c>
      <c r="G276" s="1">
        <v>0</v>
      </c>
    </row>
    <row r="277" spans="1:7" ht="15.75" customHeight="1" x14ac:dyDescent="0.25">
      <c r="A277" s="268"/>
      <c r="B277" s="183"/>
      <c r="C277" s="236" t="s">
        <v>157</v>
      </c>
      <c r="D277" s="316" t="s">
        <v>350</v>
      </c>
      <c r="E277" s="316"/>
      <c r="F277" s="51">
        <v>277</v>
      </c>
      <c r="G277" s="107">
        <f>SUM(G281,G283)</f>
        <v>0</v>
      </c>
    </row>
    <row r="278" spans="1:7" ht="15.75" customHeight="1" x14ac:dyDescent="0.25">
      <c r="A278" s="268"/>
      <c r="B278" s="183"/>
      <c r="C278" s="236"/>
      <c r="D278" s="315" t="s">
        <v>351</v>
      </c>
      <c r="E278" s="315"/>
      <c r="F278" s="51">
        <v>278</v>
      </c>
      <c r="G278" s="34">
        <v>0</v>
      </c>
    </row>
    <row r="279" spans="1:7" ht="18" customHeight="1" x14ac:dyDescent="0.25">
      <c r="A279" s="268"/>
      <c r="B279" s="183"/>
      <c r="C279" s="236"/>
      <c r="D279" s="315" t="s">
        <v>352</v>
      </c>
      <c r="E279" s="315"/>
      <c r="F279" s="51">
        <v>279</v>
      </c>
      <c r="G279" s="34">
        <v>0</v>
      </c>
    </row>
    <row r="280" spans="1:7" ht="15.75" customHeight="1" x14ac:dyDescent="0.25">
      <c r="A280" s="268"/>
      <c r="B280" s="183"/>
      <c r="C280" s="236"/>
      <c r="D280" s="315" t="s">
        <v>353</v>
      </c>
      <c r="E280" s="315"/>
      <c r="F280" s="51">
        <v>280</v>
      </c>
      <c r="G280" s="34">
        <v>0</v>
      </c>
    </row>
    <row r="281" spans="1:7" ht="18.75" customHeight="1" x14ac:dyDescent="0.3">
      <c r="A281" s="268"/>
      <c r="B281" s="183"/>
      <c r="C281" s="236"/>
      <c r="D281" s="249" t="s">
        <v>100</v>
      </c>
      <c r="E281" s="115" t="s">
        <v>156</v>
      </c>
      <c r="F281" s="51">
        <v>281</v>
      </c>
      <c r="G281" s="1">
        <v>0</v>
      </c>
    </row>
    <row r="282" spans="1:7" ht="15.75" customHeight="1" x14ac:dyDescent="0.25">
      <c r="A282" s="268"/>
      <c r="B282" s="183"/>
      <c r="C282" s="236"/>
      <c r="D282" s="249"/>
      <c r="E282" s="116" t="s">
        <v>289</v>
      </c>
      <c r="F282" s="51">
        <v>282</v>
      </c>
      <c r="G282" s="1">
        <v>0</v>
      </c>
    </row>
    <row r="283" spans="1:7" ht="18.75" customHeight="1" x14ac:dyDescent="0.3">
      <c r="A283" s="268"/>
      <c r="B283" s="183"/>
      <c r="C283" s="236"/>
      <c r="D283" s="249" t="s">
        <v>101</v>
      </c>
      <c r="E283" s="115" t="s">
        <v>156</v>
      </c>
      <c r="F283" s="51">
        <v>283</v>
      </c>
      <c r="G283" s="1">
        <v>0</v>
      </c>
    </row>
    <row r="284" spans="1:7" ht="15.75" customHeight="1" x14ac:dyDescent="0.25">
      <c r="A284" s="268"/>
      <c r="B284" s="183"/>
      <c r="C284" s="236"/>
      <c r="D284" s="249"/>
      <c r="E284" s="116" t="s">
        <v>289</v>
      </c>
      <c r="F284" s="51">
        <v>284</v>
      </c>
      <c r="G284" s="1">
        <v>0</v>
      </c>
    </row>
    <row r="285" spans="1:7" ht="15.75" customHeight="1" x14ac:dyDescent="0.25">
      <c r="A285" s="268"/>
      <c r="B285" s="183"/>
      <c r="C285" s="236"/>
      <c r="D285" s="183" t="s">
        <v>354</v>
      </c>
      <c r="E285" s="183"/>
      <c r="F285" s="51">
        <v>285</v>
      </c>
      <c r="G285" s="1">
        <v>0</v>
      </c>
    </row>
    <row r="286" spans="1:7" ht="15.75" customHeight="1" x14ac:dyDescent="0.25">
      <c r="A286" s="268"/>
      <c r="B286" s="183"/>
      <c r="C286" s="236" t="s">
        <v>158</v>
      </c>
      <c r="D286" s="314" t="s">
        <v>159</v>
      </c>
      <c r="E286" s="314"/>
      <c r="F286" s="51">
        <v>286</v>
      </c>
      <c r="G286" s="107">
        <f>SUM(G287,G289)</f>
        <v>3</v>
      </c>
    </row>
    <row r="287" spans="1:7" ht="18.75" customHeight="1" x14ac:dyDescent="0.3">
      <c r="A287" s="268"/>
      <c r="B287" s="183"/>
      <c r="C287" s="236"/>
      <c r="D287" s="249" t="s">
        <v>100</v>
      </c>
      <c r="E287" s="115" t="s">
        <v>156</v>
      </c>
      <c r="F287" s="51">
        <v>287</v>
      </c>
      <c r="G287" s="1">
        <v>2</v>
      </c>
    </row>
    <row r="288" spans="1:7" ht="15.75" customHeight="1" x14ac:dyDescent="0.25">
      <c r="A288" s="268"/>
      <c r="B288" s="183"/>
      <c r="C288" s="236"/>
      <c r="D288" s="249"/>
      <c r="E288" s="116" t="s">
        <v>289</v>
      </c>
      <c r="F288" s="51">
        <v>288</v>
      </c>
      <c r="G288" s="1">
        <v>0</v>
      </c>
    </row>
    <row r="289" spans="1:7" ht="18.75" customHeight="1" x14ac:dyDescent="0.3">
      <c r="A289" s="268"/>
      <c r="B289" s="183"/>
      <c r="C289" s="236"/>
      <c r="D289" s="249" t="s">
        <v>101</v>
      </c>
      <c r="E289" s="115" t="s">
        <v>156</v>
      </c>
      <c r="F289" s="51">
        <v>289</v>
      </c>
      <c r="G289" s="1">
        <v>1</v>
      </c>
    </row>
    <row r="290" spans="1:7" ht="15.75" customHeight="1" x14ac:dyDescent="0.25">
      <c r="A290" s="268"/>
      <c r="B290" s="183"/>
      <c r="C290" s="236"/>
      <c r="D290" s="249"/>
      <c r="E290" s="116" t="s">
        <v>289</v>
      </c>
      <c r="F290" s="51">
        <v>290</v>
      </c>
      <c r="G290" s="1">
        <v>0</v>
      </c>
    </row>
    <row r="291" spans="1:7" ht="15.75" customHeight="1" x14ac:dyDescent="0.25">
      <c r="A291" s="268"/>
      <c r="B291" s="183"/>
      <c r="C291" s="236"/>
      <c r="D291" s="183" t="s">
        <v>354</v>
      </c>
      <c r="E291" s="183"/>
      <c r="F291" s="51">
        <v>291</v>
      </c>
      <c r="G291" s="1">
        <v>0</v>
      </c>
    </row>
    <row r="292" spans="1:7" ht="15.75" customHeight="1" x14ac:dyDescent="0.3">
      <c r="A292" s="203" t="s">
        <v>160</v>
      </c>
      <c r="B292" s="351" t="s">
        <v>337</v>
      </c>
      <c r="C292" s="317" t="s">
        <v>164</v>
      </c>
      <c r="D292" s="317"/>
      <c r="E292" s="317"/>
      <c r="F292" s="51">
        <v>292</v>
      </c>
      <c r="G292" s="13">
        <v>1</v>
      </c>
    </row>
    <row r="293" spans="1:7" ht="18.75" customHeight="1" x14ac:dyDescent="0.25">
      <c r="A293" s="203"/>
      <c r="B293" s="351"/>
      <c r="C293" s="178" t="s">
        <v>161</v>
      </c>
      <c r="D293" s="323" t="s">
        <v>156</v>
      </c>
      <c r="E293" s="323"/>
      <c r="F293" s="51">
        <v>293</v>
      </c>
      <c r="G293" s="114">
        <f>SUM(G294:G296)</f>
        <v>0</v>
      </c>
    </row>
    <row r="294" spans="1:7" ht="15.75" customHeight="1" x14ac:dyDescent="0.25">
      <c r="A294" s="203"/>
      <c r="B294" s="351"/>
      <c r="C294" s="178"/>
      <c r="D294" s="322" t="s">
        <v>349</v>
      </c>
      <c r="E294" s="322"/>
      <c r="F294" s="51">
        <v>294</v>
      </c>
      <c r="G294" s="8">
        <v>0</v>
      </c>
    </row>
    <row r="295" spans="1:7" ht="15.75" customHeight="1" x14ac:dyDescent="0.25">
      <c r="A295" s="203"/>
      <c r="B295" s="351"/>
      <c r="C295" s="178"/>
      <c r="D295" s="322" t="s">
        <v>42</v>
      </c>
      <c r="E295" s="322"/>
      <c r="F295" s="51">
        <v>295</v>
      </c>
      <c r="G295" s="8">
        <v>0</v>
      </c>
    </row>
    <row r="296" spans="1:7" ht="15.75" customHeight="1" x14ac:dyDescent="0.25">
      <c r="A296" s="203"/>
      <c r="B296" s="351"/>
      <c r="C296" s="178"/>
      <c r="D296" s="322" t="s">
        <v>348</v>
      </c>
      <c r="E296" s="322"/>
      <c r="F296" s="51">
        <v>296</v>
      </c>
      <c r="G296" s="8">
        <v>0</v>
      </c>
    </row>
    <row r="297" spans="1:7" ht="15.75" customHeight="1" x14ac:dyDescent="0.25">
      <c r="A297" s="203"/>
      <c r="B297" s="351"/>
      <c r="C297" s="178"/>
      <c r="D297" s="179" t="s">
        <v>355</v>
      </c>
      <c r="E297" s="179"/>
      <c r="F297" s="51">
        <v>297</v>
      </c>
      <c r="G297" s="29">
        <v>0</v>
      </c>
    </row>
    <row r="298" spans="1:7" ht="18" customHeight="1" x14ac:dyDescent="0.25">
      <c r="A298" s="203"/>
      <c r="B298" s="351"/>
      <c r="C298" s="178"/>
      <c r="D298" s="179" t="s">
        <v>356</v>
      </c>
      <c r="E298" s="179"/>
      <c r="F298" s="51">
        <v>298</v>
      </c>
      <c r="G298" s="29">
        <v>0</v>
      </c>
    </row>
    <row r="299" spans="1:7" ht="18.75" x14ac:dyDescent="0.25">
      <c r="A299" s="203"/>
      <c r="B299" s="351"/>
      <c r="C299" s="180" t="s">
        <v>162</v>
      </c>
      <c r="D299" s="323" t="s">
        <v>156</v>
      </c>
      <c r="E299" s="323"/>
      <c r="F299" s="51">
        <v>299</v>
      </c>
      <c r="G299" s="114">
        <f>SUM(G300:G302)</f>
        <v>1</v>
      </c>
    </row>
    <row r="300" spans="1:7" ht="15.75" customHeight="1" x14ac:dyDescent="0.25">
      <c r="A300" s="203"/>
      <c r="B300" s="351"/>
      <c r="C300" s="180"/>
      <c r="D300" s="322" t="s">
        <v>349</v>
      </c>
      <c r="E300" s="322"/>
      <c r="F300" s="51">
        <v>300</v>
      </c>
      <c r="G300" s="1">
        <v>1</v>
      </c>
    </row>
    <row r="301" spans="1:7" ht="15.75" customHeight="1" x14ac:dyDescent="0.25">
      <c r="A301" s="203"/>
      <c r="B301" s="351"/>
      <c r="C301" s="180"/>
      <c r="D301" s="322" t="s">
        <v>42</v>
      </c>
      <c r="E301" s="322"/>
      <c r="F301" s="51">
        <v>301</v>
      </c>
      <c r="G301" s="1">
        <v>0</v>
      </c>
    </row>
    <row r="302" spans="1:7" ht="15.75" customHeight="1" x14ac:dyDescent="0.25">
      <c r="A302" s="203"/>
      <c r="B302" s="351"/>
      <c r="C302" s="180"/>
      <c r="D302" s="322" t="s">
        <v>348</v>
      </c>
      <c r="E302" s="322"/>
      <c r="F302" s="51">
        <v>302</v>
      </c>
      <c r="G302" s="1">
        <v>0</v>
      </c>
    </row>
    <row r="303" spans="1:7" ht="15.75" customHeight="1" x14ac:dyDescent="0.25">
      <c r="A303" s="203"/>
      <c r="B303" s="351"/>
      <c r="C303" s="180"/>
      <c r="D303" s="179" t="s">
        <v>355</v>
      </c>
      <c r="E303" s="179"/>
      <c r="F303" s="51">
        <v>303</v>
      </c>
      <c r="G303" s="29">
        <v>0</v>
      </c>
    </row>
    <row r="304" spans="1:7" ht="18.75" customHeight="1" x14ac:dyDescent="0.25">
      <c r="A304" s="203"/>
      <c r="B304" s="351"/>
      <c r="C304" s="180"/>
      <c r="D304" s="179" t="s">
        <v>356</v>
      </c>
      <c r="E304" s="179"/>
      <c r="F304" s="51">
        <v>304</v>
      </c>
      <c r="G304" s="29">
        <v>0</v>
      </c>
    </row>
    <row r="305" spans="1:7" ht="18.75" x14ac:dyDescent="0.25">
      <c r="A305" s="203"/>
      <c r="B305" s="351"/>
      <c r="C305" s="178" t="s">
        <v>163</v>
      </c>
      <c r="D305" s="323" t="s">
        <v>156</v>
      </c>
      <c r="E305" s="323"/>
      <c r="F305" s="51">
        <v>305</v>
      </c>
      <c r="G305" s="114">
        <f>SUM(G306:G308)</f>
        <v>0</v>
      </c>
    </row>
    <row r="306" spans="1:7" ht="15.75" customHeight="1" x14ac:dyDescent="0.25">
      <c r="A306" s="203"/>
      <c r="B306" s="351"/>
      <c r="C306" s="178"/>
      <c r="D306" s="322" t="s">
        <v>349</v>
      </c>
      <c r="E306" s="322"/>
      <c r="F306" s="51">
        <v>306</v>
      </c>
      <c r="G306" s="1">
        <v>0</v>
      </c>
    </row>
    <row r="307" spans="1:7" ht="15.75" customHeight="1" x14ac:dyDescent="0.25">
      <c r="A307" s="203"/>
      <c r="B307" s="351"/>
      <c r="C307" s="178"/>
      <c r="D307" s="322" t="s">
        <v>42</v>
      </c>
      <c r="E307" s="322"/>
      <c r="F307" s="51">
        <v>307</v>
      </c>
      <c r="G307" s="1">
        <v>0</v>
      </c>
    </row>
    <row r="308" spans="1:7" ht="15.75" customHeight="1" x14ac:dyDescent="0.25">
      <c r="A308" s="203"/>
      <c r="B308" s="351"/>
      <c r="C308" s="178"/>
      <c r="D308" s="322" t="s">
        <v>348</v>
      </c>
      <c r="E308" s="322"/>
      <c r="F308" s="51">
        <v>308</v>
      </c>
      <c r="G308" s="1">
        <v>0</v>
      </c>
    </row>
    <row r="309" spans="1:7" ht="15.75" customHeight="1" x14ac:dyDescent="0.25">
      <c r="A309" s="203"/>
      <c r="B309" s="351"/>
      <c r="C309" s="178"/>
      <c r="D309" s="179" t="s">
        <v>355</v>
      </c>
      <c r="E309" s="179"/>
      <c r="F309" s="51">
        <v>309</v>
      </c>
      <c r="G309" s="29">
        <v>0</v>
      </c>
    </row>
    <row r="310" spans="1:7" ht="18.75" customHeight="1" x14ac:dyDescent="0.25">
      <c r="A310" s="203"/>
      <c r="B310" s="351"/>
      <c r="C310" s="178"/>
      <c r="D310" s="179" t="s">
        <v>356</v>
      </c>
      <c r="E310" s="179"/>
      <c r="F310" s="51">
        <v>310</v>
      </c>
      <c r="G310" s="43">
        <v>0</v>
      </c>
    </row>
    <row r="311" spans="1:7" ht="15.75" customHeight="1" x14ac:dyDescent="0.25">
      <c r="A311" s="203"/>
      <c r="B311" s="351" t="s">
        <v>419</v>
      </c>
      <c r="C311" s="351"/>
      <c r="D311" s="351"/>
      <c r="E311" s="117" t="s">
        <v>66</v>
      </c>
      <c r="F311" s="51">
        <v>311</v>
      </c>
      <c r="G311" s="1">
        <v>1</v>
      </c>
    </row>
    <row r="312" spans="1:7" ht="30" x14ac:dyDescent="0.25">
      <c r="A312" s="203"/>
      <c r="B312" s="351"/>
      <c r="C312" s="351"/>
      <c r="D312" s="351"/>
      <c r="E312" s="118" t="s">
        <v>369</v>
      </c>
      <c r="F312" s="51">
        <v>312</v>
      </c>
      <c r="G312" s="14">
        <v>0</v>
      </c>
    </row>
    <row r="313" spans="1:7" ht="15.75" customHeight="1" x14ac:dyDescent="0.25">
      <c r="A313" s="203"/>
      <c r="B313" s="351" t="s">
        <v>338</v>
      </c>
      <c r="C313" s="351"/>
      <c r="D313" s="338" t="s">
        <v>161</v>
      </c>
      <c r="E313" s="338"/>
      <c r="F313" s="51">
        <v>313</v>
      </c>
      <c r="G313" s="1">
        <v>0</v>
      </c>
    </row>
    <row r="314" spans="1:7" ht="15.75" customHeight="1" x14ac:dyDescent="0.25">
      <c r="A314" s="203"/>
      <c r="B314" s="351"/>
      <c r="C314" s="351"/>
      <c r="D314" s="339" t="s">
        <v>165</v>
      </c>
      <c r="E314" s="339"/>
      <c r="F314" s="51">
        <v>314</v>
      </c>
      <c r="G314" s="15">
        <v>0</v>
      </c>
    </row>
    <row r="315" spans="1:7" ht="15.75" customHeight="1" x14ac:dyDescent="0.25">
      <c r="A315" s="203"/>
      <c r="B315" s="351"/>
      <c r="C315" s="351"/>
      <c r="D315" s="338" t="s">
        <v>162</v>
      </c>
      <c r="E315" s="338"/>
      <c r="F315" s="51">
        <v>315</v>
      </c>
      <c r="G315" s="1">
        <v>1</v>
      </c>
    </row>
    <row r="316" spans="1:7" ht="15.75" customHeight="1" x14ac:dyDescent="0.25">
      <c r="A316" s="203"/>
      <c r="B316" s="351"/>
      <c r="C316" s="351"/>
      <c r="D316" s="339" t="s">
        <v>165</v>
      </c>
      <c r="E316" s="339"/>
      <c r="F316" s="51">
        <v>316</v>
      </c>
      <c r="G316" s="15">
        <v>0</v>
      </c>
    </row>
    <row r="317" spans="1:7" ht="15.75" customHeight="1" x14ac:dyDescent="0.25">
      <c r="A317" s="203"/>
      <c r="B317" s="351"/>
      <c r="C317" s="351"/>
      <c r="D317" s="338" t="s">
        <v>163</v>
      </c>
      <c r="E317" s="338"/>
      <c r="F317" s="51">
        <v>317</v>
      </c>
      <c r="G317" s="1">
        <v>0</v>
      </c>
    </row>
    <row r="318" spans="1:7" ht="15.75" customHeight="1" x14ac:dyDescent="0.25">
      <c r="A318" s="203"/>
      <c r="B318" s="351"/>
      <c r="C318" s="351"/>
      <c r="D318" s="339" t="s">
        <v>165</v>
      </c>
      <c r="E318" s="339"/>
      <c r="F318" s="51">
        <v>318</v>
      </c>
      <c r="G318" s="15">
        <v>0</v>
      </c>
    </row>
    <row r="319" spans="1:7" ht="35.25" customHeight="1" x14ac:dyDescent="0.25">
      <c r="A319" s="203"/>
      <c r="B319" s="351"/>
      <c r="C319" s="351"/>
      <c r="D319" s="340" t="s">
        <v>405</v>
      </c>
      <c r="E319" s="340"/>
      <c r="F319" s="51">
        <v>319</v>
      </c>
      <c r="G319" s="159">
        <v>1</v>
      </c>
    </row>
    <row r="320" spans="1:7" ht="36.75" customHeight="1" x14ac:dyDescent="0.25">
      <c r="A320" s="203"/>
      <c r="B320" s="180" t="s">
        <v>444</v>
      </c>
      <c r="C320" s="180"/>
      <c r="D320" s="180"/>
      <c r="E320" s="180"/>
      <c r="F320" s="51">
        <v>320</v>
      </c>
      <c r="G320" s="1">
        <v>0</v>
      </c>
    </row>
    <row r="321" spans="1:7" ht="18.75" x14ac:dyDescent="0.25">
      <c r="A321" s="349" t="s">
        <v>166</v>
      </c>
      <c r="B321" s="350" t="s">
        <v>450</v>
      </c>
      <c r="C321" s="350"/>
      <c r="D321" s="350"/>
      <c r="E321" s="350"/>
      <c r="F321" s="51">
        <v>321</v>
      </c>
      <c r="G321" s="12">
        <v>1</v>
      </c>
    </row>
    <row r="322" spans="1:7" ht="18.75" x14ac:dyDescent="0.25">
      <c r="A322" s="349"/>
      <c r="B322" s="351" t="s">
        <v>493</v>
      </c>
      <c r="C322" s="241" t="s">
        <v>451</v>
      </c>
      <c r="D322" s="241"/>
      <c r="E322" s="241"/>
      <c r="F322" s="51">
        <v>322</v>
      </c>
      <c r="G322" s="1">
        <v>1</v>
      </c>
    </row>
    <row r="323" spans="1:7" ht="18.75" x14ac:dyDescent="0.25">
      <c r="A323" s="349"/>
      <c r="B323" s="351"/>
      <c r="C323" s="241" t="s">
        <v>452</v>
      </c>
      <c r="D323" s="241"/>
      <c r="E323" s="241"/>
      <c r="F323" s="51">
        <v>323</v>
      </c>
      <c r="G323" s="1">
        <v>0</v>
      </c>
    </row>
    <row r="324" spans="1:7" ht="18.75" x14ac:dyDescent="0.25">
      <c r="A324" s="349"/>
      <c r="B324" s="351"/>
      <c r="C324" s="241" t="s">
        <v>453</v>
      </c>
      <c r="D324" s="241"/>
      <c r="E324" s="241"/>
      <c r="F324" s="51">
        <v>324</v>
      </c>
      <c r="G324" s="1">
        <v>0</v>
      </c>
    </row>
    <row r="325" spans="1:7" ht="18.75" customHeight="1" x14ac:dyDescent="0.25">
      <c r="A325" s="349"/>
      <c r="B325" s="184" t="s">
        <v>167</v>
      </c>
      <c r="C325" s="241" t="s">
        <v>168</v>
      </c>
      <c r="D325" s="241"/>
      <c r="E325" s="119" t="s">
        <v>6</v>
      </c>
      <c r="F325" s="51">
        <v>325</v>
      </c>
      <c r="G325" s="1">
        <v>1</v>
      </c>
    </row>
    <row r="326" spans="1:7" ht="15.75" customHeight="1" x14ac:dyDescent="0.25">
      <c r="A326" s="349"/>
      <c r="B326" s="185"/>
      <c r="C326" s="241"/>
      <c r="D326" s="241"/>
      <c r="E326" s="120" t="s">
        <v>169</v>
      </c>
      <c r="F326" s="51">
        <v>326</v>
      </c>
      <c r="G326" s="4">
        <v>1</v>
      </c>
    </row>
    <row r="327" spans="1:7" ht="18.75" customHeight="1" x14ac:dyDescent="0.25">
      <c r="A327" s="349"/>
      <c r="B327" s="185"/>
      <c r="C327" s="241" t="s">
        <v>170</v>
      </c>
      <c r="D327" s="241"/>
      <c r="E327" s="119" t="s">
        <v>6</v>
      </c>
      <c r="F327" s="51">
        <v>327</v>
      </c>
      <c r="G327" s="1">
        <v>0</v>
      </c>
    </row>
    <row r="328" spans="1:7" ht="15.75" customHeight="1" x14ac:dyDescent="0.25">
      <c r="A328" s="349"/>
      <c r="B328" s="185"/>
      <c r="C328" s="241"/>
      <c r="D328" s="241"/>
      <c r="E328" s="120" t="s">
        <v>169</v>
      </c>
      <c r="F328" s="51">
        <v>328</v>
      </c>
      <c r="G328" s="4">
        <v>0</v>
      </c>
    </row>
    <row r="329" spans="1:7" ht="34.9" customHeight="1" x14ac:dyDescent="0.25">
      <c r="A329" s="349"/>
      <c r="B329" s="185"/>
      <c r="C329" s="197" t="s">
        <v>523</v>
      </c>
      <c r="D329" s="198"/>
      <c r="E329" s="119" t="s">
        <v>6</v>
      </c>
      <c r="F329" s="51">
        <v>329</v>
      </c>
      <c r="G329" s="1">
        <v>0</v>
      </c>
    </row>
    <row r="330" spans="1:7" ht="18.75" customHeight="1" x14ac:dyDescent="0.25">
      <c r="A330" s="349"/>
      <c r="B330" s="199" t="s">
        <v>171</v>
      </c>
      <c r="C330" s="241" t="s">
        <v>168</v>
      </c>
      <c r="D330" s="241"/>
      <c r="E330" s="119" t="s">
        <v>6</v>
      </c>
      <c r="F330" s="51">
        <v>330</v>
      </c>
      <c r="G330" s="1">
        <v>0</v>
      </c>
    </row>
    <row r="331" spans="1:7" ht="15.75" customHeight="1" x14ac:dyDescent="0.25">
      <c r="A331" s="349"/>
      <c r="B331" s="200"/>
      <c r="C331" s="241"/>
      <c r="D331" s="241"/>
      <c r="E331" s="120" t="s">
        <v>169</v>
      </c>
      <c r="F331" s="51">
        <v>331</v>
      </c>
      <c r="G331" s="4">
        <v>0</v>
      </c>
    </row>
    <row r="332" spans="1:7" ht="18.75" customHeight="1" x14ac:dyDescent="0.25">
      <c r="A332" s="349"/>
      <c r="B332" s="200"/>
      <c r="C332" s="241" t="s">
        <v>170</v>
      </c>
      <c r="D332" s="241"/>
      <c r="E332" s="119" t="s">
        <v>6</v>
      </c>
      <c r="F332" s="51">
        <v>332</v>
      </c>
      <c r="G332" s="1">
        <v>0</v>
      </c>
    </row>
    <row r="333" spans="1:7" ht="15.75" customHeight="1" x14ac:dyDescent="0.25">
      <c r="A333" s="349"/>
      <c r="B333" s="200"/>
      <c r="C333" s="241"/>
      <c r="D333" s="241"/>
      <c r="E333" s="120" t="s">
        <v>169</v>
      </c>
      <c r="F333" s="51">
        <v>333</v>
      </c>
      <c r="G333" s="4">
        <v>0</v>
      </c>
    </row>
    <row r="334" spans="1:7" ht="32.450000000000003" customHeight="1" x14ac:dyDescent="0.25">
      <c r="A334" s="349"/>
      <c r="B334" s="201"/>
      <c r="C334" s="197" t="s">
        <v>523</v>
      </c>
      <c r="D334" s="198"/>
      <c r="E334" s="119" t="s">
        <v>6</v>
      </c>
      <c r="F334" s="51">
        <v>334</v>
      </c>
      <c r="G334" s="1">
        <v>0</v>
      </c>
    </row>
    <row r="335" spans="1:7" ht="18.75" customHeight="1" x14ac:dyDescent="0.25">
      <c r="A335" s="349"/>
      <c r="B335" s="192" t="s">
        <v>173</v>
      </c>
      <c r="C335" s="192"/>
      <c r="D335" s="192"/>
      <c r="E335" s="119" t="s">
        <v>6</v>
      </c>
      <c r="F335" s="51">
        <v>335</v>
      </c>
      <c r="G335" s="1">
        <v>0</v>
      </c>
    </row>
    <row r="336" spans="1:7" ht="15.75" customHeight="1" x14ac:dyDescent="0.25">
      <c r="A336" s="349"/>
      <c r="B336" s="192"/>
      <c r="C336" s="192"/>
      <c r="D336" s="192"/>
      <c r="E336" s="120" t="s">
        <v>172</v>
      </c>
      <c r="F336" s="51">
        <v>336</v>
      </c>
      <c r="G336" s="4">
        <v>0</v>
      </c>
    </row>
    <row r="337" spans="1:7" ht="18.75" customHeight="1" x14ac:dyDescent="0.25">
      <c r="A337" s="349"/>
      <c r="B337" s="192" t="s">
        <v>174</v>
      </c>
      <c r="C337" s="192"/>
      <c r="D337" s="192"/>
      <c r="E337" s="119" t="s">
        <v>6</v>
      </c>
      <c r="F337" s="51">
        <v>337</v>
      </c>
      <c r="G337" s="1">
        <v>0</v>
      </c>
    </row>
    <row r="338" spans="1:7" ht="15.75" customHeight="1" x14ac:dyDescent="0.25">
      <c r="A338" s="349"/>
      <c r="B338" s="192"/>
      <c r="C338" s="192"/>
      <c r="D338" s="192"/>
      <c r="E338" s="120" t="s">
        <v>172</v>
      </c>
      <c r="F338" s="51">
        <v>338</v>
      </c>
      <c r="G338" s="4">
        <v>0</v>
      </c>
    </row>
    <row r="339" spans="1:7" ht="18.75" customHeight="1" x14ac:dyDescent="0.25">
      <c r="A339" s="349"/>
      <c r="B339" s="192" t="s">
        <v>175</v>
      </c>
      <c r="C339" s="192"/>
      <c r="D339" s="192"/>
      <c r="E339" s="119" t="s">
        <v>6</v>
      </c>
      <c r="F339" s="51">
        <v>339</v>
      </c>
      <c r="G339" s="1">
        <v>0</v>
      </c>
    </row>
    <row r="340" spans="1:7" ht="15.75" customHeight="1" x14ac:dyDescent="0.25">
      <c r="A340" s="349"/>
      <c r="B340" s="192"/>
      <c r="C340" s="192"/>
      <c r="D340" s="192"/>
      <c r="E340" s="120" t="s">
        <v>172</v>
      </c>
      <c r="F340" s="51">
        <v>340</v>
      </c>
      <c r="G340" s="4">
        <v>0</v>
      </c>
    </row>
    <row r="341" spans="1:7" ht="18.75" customHeight="1" x14ac:dyDescent="0.25">
      <c r="A341" s="349"/>
      <c r="B341" s="192" t="s">
        <v>176</v>
      </c>
      <c r="C341" s="192"/>
      <c r="D341" s="192"/>
      <c r="E341" s="119" t="s">
        <v>6</v>
      </c>
      <c r="F341" s="51">
        <v>341</v>
      </c>
      <c r="G341" s="1">
        <v>0</v>
      </c>
    </row>
    <row r="342" spans="1:7" ht="15.75" customHeight="1" x14ac:dyDescent="0.25">
      <c r="A342" s="349"/>
      <c r="B342" s="192"/>
      <c r="C342" s="192"/>
      <c r="D342" s="192"/>
      <c r="E342" s="120" t="s">
        <v>172</v>
      </c>
      <c r="F342" s="51">
        <v>342</v>
      </c>
      <c r="G342" s="4">
        <v>0</v>
      </c>
    </row>
    <row r="343" spans="1:7" ht="18.75" customHeight="1" x14ac:dyDescent="0.25">
      <c r="A343" s="349"/>
      <c r="B343" s="192" t="s">
        <v>454</v>
      </c>
      <c r="C343" s="192"/>
      <c r="D343" s="192"/>
      <c r="E343" s="119" t="s">
        <v>6</v>
      </c>
      <c r="F343" s="51">
        <v>343</v>
      </c>
      <c r="G343" s="1">
        <v>0</v>
      </c>
    </row>
    <row r="344" spans="1:7" ht="15.75" customHeight="1" x14ac:dyDescent="0.25">
      <c r="A344" s="349"/>
      <c r="B344" s="192"/>
      <c r="C344" s="192"/>
      <c r="D344" s="192"/>
      <c r="E344" s="120" t="s">
        <v>172</v>
      </c>
      <c r="F344" s="51">
        <v>344</v>
      </c>
      <c r="G344" s="4">
        <v>0</v>
      </c>
    </row>
    <row r="345" spans="1:7" ht="18.75" customHeight="1" x14ac:dyDescent="0.25">
      <c r="A345" s="349"/>
      <c r="B345" s="192" t="s">
        <v>177</v>
      </c>
      <c r="C345" s="192"/>
      <c r="D345" s="192"/>
      <c r="E345" s="121" t="s">
        <v>178</v>
      </c>
      <c r="F345" s="51">
        <v>345</v>
      </c>
      <c r="G345" s="1">
        <v>1</v>
      </c>
    </row>
    <row r="346" spans="1:7" ht="15.75" customHeight="1" x14ac:dyDescent="0.25">
      <c r="A346" s="349"/>
      <c r="B346" s="192"/>
      <c r="C346" s="192"/>
      <c r="D346" s="192"/>
      <c r="E346" s="122" t="s">
        <v>179</v>
      </c>
      <c r="F346" s="51">
        <v>346</v>
      </c>
      <c r="G346" s="8">
        <v>0</v>
      </c>
    </row>
    <row r="347" spans="1:7" ht="36.75" customHeight="1" x14ac:dyDescent="0.25">
      <c r="A347" s="349"/>
      <c r="B347" s="192" t="s">
        <v>308</v>
      </c>
      <c r="C347" s="192"/>
      <c r="D347" s="192"/>
      <c r="E347" s="192"/>
      <c r="F347" s="51">
        <v>347</v>
      </c>
      <c r="G347" s="1">
        <v>0</v>
      </c>
    </row>
    <row r="348" spans="1:7" ht="15.75" customHeight="1" x14ac:dyDescent="0.3">
      <c r="A348" s="237" t="s">
        <v>180</v>
      </c>
      <c r="B348" s="344" t="s">
        <v>181</v>
      </c>
      <c r="C348" s="344"/>
      <c r="D348" s="344"/>
      <c r="E348" s="344"/>
      <c r="F348" s="51">
        <v>348</v>
      </c>
      <c r="G348" s="16">
        <v>1</v>
      </c>
    </row>
    <row r="349" spans="1:7" ht="15.75" customHeight="1" x14ac:dyDescent="0.3">
      <c r="A349" s="237"/>
      <c r="B349" s="334" t="s">
        <v>391</v>
      </c>
      <c r="C349" s="334"/>
      <c r="D349" s="334"/>
      <c r="E349" s="334"/>
      <c r="F349" s="51">
        <v>349</v>
      </c>
      <c r="G349" s="1">
        <v>0</v>
      </c>
    </row>
    <row r="350" spans="1:7" ht="15.75" customHeight="1" x14ac:dyDescent="0.3">
      <c r="A350" s="237"/>
      <c r="B350" s="336" t="s">
        <v>182</v>
      </c>
      <c r="C350" s="336"/>
      <c r="D350" s="336"/>
      <c r="E350" s="336"/>
      <c r="F350" s="51">
        <v>350</v>
      </c>
      <c r="G350" s="124">
        <f>SUM(G351,G355)</f>
        <v>1</v>
      </c>
    </row>
    <row r="351" spans="1:7" ht="15.75" customHeight="1" x14ac:dyDescent="0.25">
      <c r="A351" s="237"/>
      <c r="B351" s="335" t="s">
        <v>26</v>
      </c>
      <c r="C351" s="335"/>
      <c r="D351" s="335"/>
      <c r="E351" s="335"/>
      <c r="F351" s="51">
        <v>351</v>
      </c>
      <c r="G351" s="17">
        <v>1</v>
      </c>
    </row>
    <row r="352" spans="1:7" ht="18.75" customHeight="1" x14ac:dyDescent="0.25">
      <c r="A352" s="237"/>
      <c r="B352" s="242" t="s">
        <v>183</v>
      </c>
      <c r="C352" s="242"/>
      <c r="D352" s="241" t="s">
        <v>457</v>
      </c>
      <c r="E352" s="241"/>
      <c r="F352" s="51">
        <v>352</v>
      </c>
      <c r="G352" s="1">
        <v>0</v>
      </c>
    </row>
    <row r="353" spans="1:7" ht="18.75" customHeight="1" x14ac:dyDescent="0.25">
      <c r="A353" s="237"/>
      <c r="B353" s="242"/>
      <c r="C353" s="242"/>
      <c r="D353" s="241" t="s">
        <v>456</v>
      </c>
      <c r="E353" s="241"/>
      <c r="F353" s="51">
        <v>353</v>
      </c>
      <c r="G353" s="1">
        <v>0</v>
      </c>
    </row>
    <row r="354" spans="1:7" ht="18.75" customHeight="1" x14ac:dyDescent="0.25">
      <c r="A354" s="237"/>
      <c r="B354" s="242"/>
      <c r="C354" s="242"/>
      <c r="D354" s="241" t="s">
        <v>455</v>
      </c>
      <c r="E354" s="241"/>
      <c r="F354" s="51">
        <v>354</v>
      </c>
      <c r="G354" s="1">
        <v>0</v>
      </c>
    </row>
    <row r="355" spans="1:7" ht="18.75" customHeight="1" x14ac:dyDescent="0.25">
      <c r="A355" s="237"/>
      <c r="B355" s="244" t="s">
        <v>310</v>
      </c>
      <c r="C355" s="244"/>
      <c r="D355" s="244"/>
      <c r="E355" s="244"/>
      <c r="F355" s="51">
        <v>355</v>
      </c>
      <c r="G355" s="108">
        <f>SUM(G356:G358)</f>
        <v>0</v>
      </c>
    </row>
    <row r="356" spans="1:7" ht="18.75" customHeight="1" x14ac:dyDescent="0.25">
      <c r="A356" s="237"/>
      <c r="B356" s="244" t="s">
        <v>184</v>
      </c>
      <c r="C356" s="244"/>
      <c r="D356" s="241" t="s">
        <v>418</v>
      </c>
      <c r="E356" s="241"/>
      <c r="F356" s="51">
        <v>356</v>
      </c>
      <c r="G356" s="1">
        <v>0</v>
      </c>
    </row>
    <row r="357" spans="1:7" ht="18.75" customHeight="1" x14ac:dyDescent="0.25">
      <c r="A357" s="237"/>
      <c r="B357" s="244"/>
      <c r="C357" s="244"/>
      <c r="D357" s="241" t="s">
        <v>185</v>
      </c>
      <c r="E357" s="241"/>
      <c r="F357" s="51">
        <v>357</v>
      </c>
      <c r="G357" s="1">
        <v>0</v>
      </c>
    </row>
    <row r="358" spans="1:7" ht="18.75" customHeight="1" x14ac:dyDescent="0.25">
      <c r="A358" s="237"/>
      <c r="B358" s="244"/>
      <c r="C358" s="244"/>
      <c r="D358" s="241" t="s">
        <v>311</v>
      </c>
      <c r="E358" s="241"/>
      <c r="F358" s="51">
        <v>358</v>
      </c>
      <c r="G358" s="1">
        <v>0</v>
      </c>
    </row>
    <row r="359" spans="1:7" ht="34.5" customHeight="1" x14ac:dyDescent="0.25">
      <c r="A359" s="237"/>
      <c r="B359" s="243" t="s">
        <v>400</v>
      </c>
      <c r="C359" s="243"/>
      <c r="D359" s="243"/>
      <c r="E359" s="243"/>
      <c r="F359" s="51">
        <v>359</v>
      </c>
      <c r="G359" s="1">
        <v>0</v>
      </c>
    </row>
    <row r="360" spans="1:7" ht="15.75" customHeight="1" x14ac:dyDescent="0.25">
      <c r="A360" s="237"/>
      <c r="B360" s="181" t="s">
        <v>312</v>
      </c>
      <c r="C360" s="181"/>
      <c r="D360" s="181"/>
      <c r="E360" s="181"/>
      <c r="F360" s="51">
        <v>360</v>
      </c>
      <c r="G360" s="1">
        <v>1</v>
      </c>
    </row>
    <row r="361" spans="1:7" ht="15.75" customHeight="1" x14ac:dyDescent="0.25">
      <c r="A361" s="237"/>
      <c r="B361" s="181" t="s">
        <v>357</v>
      </c>
      <c r="C361" s="181"/>
      <c r="D361" s="181"/>
      <c r="E361" s="181"/>
      <c r="F361" s="51">
        <v>361</v>
      </c>
      <c r="G361" s="1">
        <v>0</v>
      </c>
    </row>
    <row r="362" spans="1:7" ht="15.75" customHeight="1" x14ac:dyDescent="0.25">
      <c r="A362" s="237"/>
      <c r="B362" s="181" t="s">
        <v>339</v>
      </c>
      <c r="C362" s="181"/>
      <c r="D362" s="181"/>
      <c r="E362" s="181"/>
      <c r="F362" s="51">
        <v>362</v>
      </c>
      <c r="G362" s="1">
        <v>0</v>
      </c>
    </row>
    <row r="363" spans="1:7" ht="15.75" customHeight="1" x14ac:dyDescent="0.25">
      <c r="A363" s="237"/>
      <c r="B363" s="181" t="s">
        <v>392</v>
      </c>
      <c r="C363" s="181"/>
      <c r="D363" s="181"/>
      <c r="E363" s="181"/>
      <c r="F363" s="51">
        <v>363</v>
      </c>
      <c r="G363" s="1">
        <v>0</v>
      </c>
    </row>
    <row r="364" spans="1:7" ht="15.75" customHeight="1" x14ac:dyDescent="0.25">
      <c r="A364" s="237"/>
      <c r="B364" s="181" t="s">
        <v>393</v>
      </c>
      <c r="C364" s="181"/>
      <c r="D364" s="181"/>
      <c r="E364" s="181"/>
      <c r="F364" s="51">
        <v>364</v>
      </c>
      <c r="G364" s="1">
        <v>0</v>
      </c>
    </row>
    <row r="365" spans="1:7" ht="33.75" customHeight="1" x14ac:dyDescent="0.25">
      <c r="A365" s="237"/>
      <c r="B365" s="181" t="s">
        <v>394</v>
      </c>
      <c r="C365" s="181"/>
      <c r="D365" s="181"/>
      <c r="E365" s="181"/>
      <c r="F365" s="51">
        <v>365</v>
      </c>
      <c r="G365" s="1">
        <v>0</v>
      </c>
    </row>
    <row r="366" spans="1:7" ht="34.5" customHeight="1" x14ac:dyDescent="0.25">
      <c r="A366" s="237"/>
      <c r="B366" s="181" t="s">
        <v>395</v>
      </c>
      <c r="C366" s="181"/>
      <c r="D366" s="181"/>
      <c r="E366" s="181"/>
      <c r="F366" s="51">
        <v>366</v>
      </c>
      <c r="G366" s="1">
        <v>1</v>
      </c>
    </row>
    <row r="367" spans="1:7" ht="35.25" customHeight="1" x14ac:dyDescent="0.25">
      <c r="A367" s="237"/>
      <c r="B367" s="181" t="s">
        <v>396</v>
      </c>
      <c r="C367" s="181"/>
      <c r="D367" s="181"/>
      <c r="E367" s="181"/>
      <c r="F367" s="51">
        <v>367</v>
      </c>
      <c r="G367" s="1">
        <v>0</v>
      </c>
    </row>
    <row r="368" spans="1:7" ht="33.75" customHeight="1" x14ac:dyDescent="0.25">
      <c r="A368" s="237"/>
      <c r="B368" s="181" t="s">
        <v>397</v>
      </c>
      <c r="C368" s="181"/>
      <c r="D368" s="181"/>
      <c r="E368" s="181"/>
      <c r="F368" s="51">
        <v>368</v>
      </c>
      <c r="G368" s="1">
        <v>0</v>
      </c>
    </row>
    <row r="369" spans="1:7" ht="33" customHeight="1" x14ac:dyDescent="0.25">
      <c r="A369" s="237"/>
      <c r="B369" s="181" t="s">
        <v>398</v>
      </c>
      <c r="C369" s="181"/>
      <c r="D369" s="181"/>
      <c r="E369" s="181"/>
      <c r="F369" s="51">
        <v>369</v>
      </c>
      <c r="G369" s="1">
        <v>0</v>
      </c>
    </row>
    <row r="370" spans="1:7" ht="15.75" customHeight="1" x14ac:dyDescent="0.25">
      <c r="A370" s="237"/>
      <c r="B370" s="181" t="s">
        <v>399</v>
      </c>
      <c r="C370" s="181"/>
      <c r="D370" s="181"/>
      <c r="E370" s="181"/>
      <c r="F370" s="51">
        <v>370</v>
      </c>
      <c r="G370" s="1">
        <v>0</v>
      </c>
    </row>
    <row r="371" spans="1:7" ht="15.75" customHeight="1" x14ac:dyDescent="0.25">
      <c r="A371" s="237"/>
      <c r="B371" s="238" t="s">
        <v>186</v>
      </c>
      <c r="C371" s="238"/>
      <c r="D371" s="238"/>
      <c r="E371" s="125" t="s">
        <v>445</v>
      </c>
      <c r="F371" s="51">
        <v>371</v>
      </c>
      <c r="G371" s="1">
        <v>0</v>
      </c>
    </row>
    <row r="372" spans="1:7" ht="15.75" customHeight="1" x14ac:dyDescent="0.25">
      <c r="A372" s="237"/>
      <c r="B372" s="238"/>
      <c r="C372" s="238"/>
      <c r="D372" s="238"/>
      <c r="E372" s="125" t="s">
        <v>446</v>
      </c>
      <c r="F372" s="51">
        <v>372</v>
      </c>
      <c r="G372" s="1">
        <v>0</v>
      </c>
    </row>
    <row r="373" spans="1:7" ht="15.75" customHeight="1" x14ac:dyDescent="0.25">
      <c r="A373" s="237"/>
      <c r="B373" s="238"/>
      <c r="C373" s="238"/>
      <c r="D373" s="238"/>
      <c r="E373" s="125" t="s">
        <v>447</v>
      </c>
      <c r="F373" s="51">
        <v>373</v>
      </c>
      <c r="G373" s="1">
        <v>1</v>
      </c>
    </row>
    <row r="374" spans="1:7" ht="15.75" customHeight="1" x14ac:dyDescent="0.25">
      <c r="A374" s="237"/>
      <c r="B374" s="238"/>
      <c r="C374" s="238"/>
      <c r="D374" s="238"/>
      <c r="E374" s="125" t="s">
        <v>448</v>
      </c>
      <c r="F374" s="51">
        <v>374</v>
      </c>
      <c r="G374" s="1">
        <v>0</v>
      </c>
    </row>
    <row r="375" spans="1:7" ht="15.75" customHeight="1" x14ac:dyDescent="0.25">
      <c r="A375" s="237"/>
      <c r="B375" s="238"/>
      <c r="C375" s="238"/>
      <c r="D375" s="238"/>
      <c r="E375" s="126" t="s">
        <v>340</v>
      </c>
      <c r="F375" s="51">
        <v>375</v>
      </c>
      <c r="G375" s="89">
        <f>SUM(G371:G374)</f>
        <v>1</v>
      </c>
    </row>
    <row r="376" spans="1:7" ht="15.75" customHeight="1" x14ac:dyDescent="0.25">
      <c r="A376" s="237"/>
      <c r="B376" s="238" t="s">
        <v>182</v>
      </c>
      <c r="C376" s="238"/>
      <c r="D376" s="238"/>
      <c r="E376" s="125" t="s">
        <v>187</v>
      </c>
      <c r="F376" s="51">
        <v>376</v>
      </c>
      <c r="G376" s="1">
        <v>1</v>
      </c>
    </row>
    <row r="377" spans="1:7" ht="15.75" customHeight="1" x14ac:dyDescent="0.25">
      <c r="A377" s="237"/>
      <c r="B377" s="238"/>
      <c r="C377" s="238"/>
      <c r="D377" s="238"/>
      <c r="E377" s="125" t="s">
        <v>188</v>
      </c>
      <c r="F377" s="51">
        <v>377</v>
      </c>
      <c r="G377" s="1">
        <v>0</v>
      </c>
    </row>
    <row r="378" spans="1:7" ht="15.75" customHeight="1" x14ac:dyDescent="0.25">
      <c r="A378" s="237"/>
      <c r="B378" s="238"/>
      <c r="C378" s="238"/>
      <c r="D378" s="238"/>
      <c r="E378" s="126" t="s">
        <v>341</v>
      </c>
      <c r="F378" s="51">
        <v>378</v>
      </c>
      <c r="G378" s="89">
        <f>SUM(G376:G377)</f>
        <v>1</v>
      </c>
    </row>
    <row r="379" spans="1:7" ht="15.75" customHeight="1" x14ac:dyDescent="0.25">
      <c r="A379" s="237"/>
      <c r="B379" s="238" t="s">
        <v>458</v>
      </c>
      <c r="C379" s="238"/>
      <c r="D379" s="238"/>
      <c r="E379" s="125" t="s">
        <v>154</v>
      </c>
      <c r="F379" s="51">
        <v>379</v>
      </c>
      <c r="G379" s="1">
        <v>1</v>
      </c>
    </row>
    <row r="380" spans="1:7" ht="15.75" customHeight="1" x14ac:dyDescent="0.25">
      <c r="A380" s="237"/>
      <c r="B380" s="238"/>
      <c r="C380" s="238"/>
      <c r="D380" s="238"/>
      <c r="E380" s="125" t="s">
        <v>189</v>
      </c>
      <c r="F380" s="51">
        <v>380</v>
      </c>
      <c r="G380" s="1">
        <v>0</v>
      </c>
    </row>
    <row r="381" spans="1:7" ht="15.75" customHeight="1" x14ac:dyDescent="0.25">
      <c r="A381" s="237"/>
      <c r="B381" s="238"/>
      <c r="C381" s="238"/>
      <c r="D381" s="238"/>
      <c r="E381" s="125" t="s">
        <v>190</v>
      </c>
      <c r="F381" s="51">
        <v>381</v>
      </c>
      <c r="G381" s="1">
        <v>0</v>
      </c>
    </row>
    <row r="382" spans="1:7" ht="15.75" x14ac:dyDescent="0.25">
      <c r="A382" s="237"/>
      <c r="B382" s="238"/>
      <c r="C382" s="238"/>
      <c r="D382" s="238"/>
      <c r="E382" s="127" t="s">
        <v>459</v>
      </c>
      <c r="F382" s="51">
        <v>382</v>
      </c>
      <c r="G382" s="35">
        <v>1</v>
      </c>
    </row>
    <row r="383" spans="1:7" ht="15.75" customHeight="1" x14ac:dyDescent="0.25">
      <c r="A383" s="237"/>
      <c r="B383" s="238" t="s">
        <v>191</v>
      </c>
      <c r="C383" s="238"/>
      <c r="D383" s="239" t="s">
        <v>342</v>
      </c>
      <c r="E383" s="239"/>
      <c r="F383" s="51">
        <v>383</v>
      </c>
      <c r="G383" s="1">
        <v>0</v>
      </c>
    </row>
    <row r="384" spans="1:7" ht="15.75" customHeight="1" x14ac:dyDescent="0.25">
      <c r="A384" s="237"/>
      <c r="B384" s="238"/>
      <c r="C384" s="238"/>
      <c r="D384" s="240" t="s">
        <v>192</v>
      </c>
      <c r="E384" s="240"/>
      <c r="F384" s="51">
        <v>384</v>
      </c>
      <c r="G384" s="18">
        <v>0</v>
      </c>
    </row>
    <row r="385" spans="1:7" ht="15.75" customHeight="1" x14ac:dyDescent="0.25">
      <c r="A385" s="237"/>
      <c r="B385" s="238"/>
      <c r="C385" s="238"/>
      <c r="D385" s="239" t="s">
        <v>343</v>
      </c>
      <c r="E385" s="239"/>
      <c r="F385" s="51">
        <v>385</v>
      </c>
      <c r="G385" s="1">
        <v>0</v>
      </c>
    </row>
    <row r="386" spans="1:7" ht="15.75" customHeight="1" x14ac:dyDescent="0.25">
      <c r="A386" s="237"/>
      <c r="B386" s="238"/>
      <c r="C386" s="238"/>
      <c r="D386" s="240" t="s">
        <v>192</v>
      </c>
      <c r="E386" s="240"/>
      <c r="F386" s="51">
        <v>386</v>
      </c>
      <c r="G386" s="18">
        <v>0</v>
      </c>
    </row>
    <row r="387" spans="1:7" ht="15.75" customHeight="1" x14ac:dyDescent="0.25">
      <c r="A387" s="237"/>
      <c r="B387" s="238"/>
      <c r="C387" s="238"/>
      <c r="D387" s="239" t="s">
        <v>344</v>
      </c>
      <c r="E387" s="239"/>
      <c r="F387" s="51">
        <v>387</v>
      </c>
      <c r="G387" s="1">
        <v>0</v>
      </c>
    </row>
    <row r="388" spans="1:7" ht="15.75" customHeight="1" x14ac:dyDescent="0.25">
      <c r="A388" s="237"/>
      <c r="B388" s="238"/>
      <c r="C388" s="238"/>
      <c r="D388" s="240" t="s">
        <v>192</v>
      </c>
      <c r="E388" s="240"/>
      <c r="F388" s="51">
        <v>388</v>
      </c>
      <c r="G388" s="18">
        <v>0</v>
      </c>
    </row>
    <row r="389" spans="1:7" ht="15.75" customHeight="1" x14ac:dyDescent="0.25">
      <c r="A389" s="237"/>
      <c r="B389" s="238"/>
      <c r="C389" s="238"/>
      <c r="D389" s="326" t="s">
        <v>27</v>
      </c>
      <c r="E389" s="128" t="s">
        <v>193</v>
      </c>
      <c r="F389" s="51">
        <v>389</v>
      </c>
      <c r="G389" s="123">
        <f>SUM(G383,G385,G387)</f>
        <v>0</v>
      </c>
    </row>
    <row r="390" spans="1:7" ht="33.75" customHeight="1" x14ac:dyDescent="0.25">
      <c r="A390" s="237"/>
      <c r="B390" s="238"/>
      <c r="C390" s="238"/>
      <c r="D390" s="326"/>
      <c r="E390" s="129" t="s">
        <v>345</v>
      </c>
      <c r="F390" s="51">
        <v>390</v>
      </c>
      <c r="G390" s="54">
        <f>SUM(G391:G394)</f>
        <v>0</v>
      </c>
    </row>
    <row r="391" spans="1:7" ht="15.75" customHeight="1" x14ac:dyDescent="0.25">
      <c r="A391" s="237"/>
      <c r="B391" s="238"/>
      <c r="C391" s="238"/>
      <c r="D391" s="326"/>
      <c r="E391" s="125" t="s">
        <v>445</v>
      </c>
      <c r="F391" s="51">
        <v>391</v>
      </c>
      <c r="G391" s="1">
        <v>0</v>
      </c>
    </row>
    <row r="392" spans="1:7" ht="15.75" customHeight="1" x14ac:dyDescent="0.25">
      <c r="A392" s="237"/>
      <c r="B392" s="238"/>
      <c r="C392" s="238"/>
      <c r="D392" s="326"/>
      <c r="E392" s="125" t="s">
        <v>446</v>
      </c>
      <c r="F392" s="51">
        <v>392</v>
      </c>
      <c r="G392" s="1">
        <v>0</v>
      </c>
    </row>
    <row r="393" spans="1:7" ht="15.75" customHeight="1" x14ac:dyDescent="0.25">
      <c r="A393" s="237"/>
      <c r="B393" s="238"/>
      <c r="C393" s="238"/>
      <c r="D393" s="326"/>
      <c r="E393" s="125" t="s">
        <v>447</v>
      </c>
      <c r="F393" s="51">
        <v>393</v>
      </c>
      <c r="G393" s="1">
        <v>0</v>
      </c>
    </row>
    <row r="394" spans="1:7" ht="15.75" customHeight="1" x14ac:dyDescent="0.25">
      <c r="A394" s="237"/>
      <c r="B394" s="238"/>
      <c r="C394" s="238"/>
      <c r="D394" s="326"/>
      <c r="E394" s="125" t="s">
        <v>448</v>
      </c>
      <c r="F394" s="51">
        <v>394</v>
      </c>
      <c r="G394" s="1">
        <v>0</v>
      </c>
    </row>
    <row r="395" spans="1:7" ht="15.75" customHeight="1" x14ac:dyDescent="0.25">
      <c r="A395" s="237"/>
      <c r="B395" s="238"/>
      <c r="C395" s="238"/>
      <c r="D395" s="327" t="s">
        <v>194</v>
      </c>
      <c r="E395" s="130" t="s">
        <v>313</v>
      </c>
      <c r="F395" s="51">
        <v>395</v>
      </c>
      <c r="G395" s="73">
        <f>SUM(G396:G398)</f>
        <v>0</v>
      </c>
    </row>
    <row r="396" spans="1:7" ht="15.75" customHeight="1" x14ac:dyDescent="0.25">
      <c r="A396" s="237"/>
      <c r="B396" s="238"/>
      <c r="C396" s="238"/>
      <c r="D396" s="327"/>
      <c r="E396" s="125" t="s">
        <v>446</v>
      </c>
      <c r="F396" s="51">
        <v>396</v>
      </c>
      <c r="G396" s="1">
        <v>0</v>
      </c>
    </row>
    <row r="397" spans="1:7" ht="15.75" customHeight="1" x14ac:dyDescent="0.25">
      <c r="A397" s="237"/>
      <c r="B397" s="238"/>
      <c r="C397" s="238"/>
      <c r="D397" s="327"/>
      <c r="E397" s="125" t="s">
        <v>447</v>
      </c>
      <c r="F397" s="51">
        <v>397</v>
      </c>
      <c r="G397" s="1">
        <v>0</v>
      </c>
    </row>
    <row r="398" spans="1:7" ht="15.75" customHeight="1" x14ac:dyDescent="0.25">
      <c r="A398" s="237"/>
      <c r="B398" s="238"/>
      <c r="C398" s="238"/>
      <c r="D398" s="327"/>
      <c r="E398" s="125" t="s">
        <v>448</v>
      </c>
      <c r="F398" s="51">
        <v>398</v>
      </c>
      <c r="G398" s="1">
        <v>0</v>
      </c>
    </row>
    <row r="399" spans="1:7" ht="31.5" customHeight="1" x14ac:dyDescent="0.25">
      <c r="A399" s="237"/>
      <c r="B399" s="238"/>
      <c r="C399" s="238"/>
      <c r="D399" s="327"/>
      <c r="E399" s="131" t="s">
        <v>449</v>
      </c>
      <c r="F399" s="51">
        <v>399</v>
      </c>
      <c r="G399" s="1">
        <v>0</v>
      </c>
    </row>
    <row r="400" spans="1:7" ht="15.75" customHeight="1" x14ac:dyDescent="0.25">
      <c r="A400" s="237"/>
      <c r="B400" s="231" t="s">
        <v>195</v>
      </c>
      <c r="C400" s="231"/>
      <c r="D400" s="231" t="s">
        <v>196</v>
      </c>
      <c r="E400" s="128" t="s">
        <v>64</v>
      </c>
      <c r="F400" s="51">
        <v>400</v>
      </c>
      <c r="G400" s="123">
        <f>SUM(G401:G404)</f>
        <v>0</v>
      </c>
    </row>
    <row r="401" spans="1:7" ht="15.75" customHeight="1" x14ac:dyDescent="0.25">
      <c r="A401" s="237"/>
      <c r="B401" s="231"/>
      <c r="C401" s="231"/>
      <c r="D401" s="231"/>
      <c r="E401" s="125" t="s">
        <v>197</v>
      </c>
      <c r="F401" s="51">
        <v>401</v>
      </c>
      <c r="G401" s="1">
        <v>0</v>
      </c>
    </row>
    <row r="402" spans="1:7" ht="15.75" customHeight="1" x14ac:dyDescent="0.25">
      <c r="A402" s="237"/>
      <c r="B402" s="231"/>
      <c r="C402" s="231"/>
      <c r="D402" s="231"/>
      <c r="E402" s="98" t="s">
        <v>198</v>
      </c>
      <c r="F402" s="51">
        <v>402</v>
      </c>
      <c r="G402" s="1">
        <v>0</v>
      </c>
    </row>
    <row r="403" spans="1:7" ht="15.75" customHeight="1" x14ac:dyDescent="0.25">
      <c r="A403" s="237"/>
      <c r="B403" s="231"/>
      <c r="C403" s="231"/>
      <c r="D403" s="231"/>
      <c r="E403" s="98" t="s">
        <v>199</v>
      </c>
      <c r="F403" s="51">
        <v>403</v>
      </c>
      <c r="G403" s="1">
        <v>0</v>
      </c>
    </row>
    <row r="404" spans="1:7" ht="15.75" customHeight="1" x14ac:dyDescent="0.25">
      <c r="A404" s="237"/>
      <c r="B404" s="231"/>
      <c r="C404" s="231"/>
      <c r="D404" s="231"/>
      <c r="E404" s="36" t="s">
        <v>403</v>
      </c>
      <c r="F404" s="51">
        <v>404</v>
      </c>
      <c r="G404" s="1">
        <v>0</v>
      </c>
    </row>
    <row r="405" spans="1:7" ht="15.75" customHeight="1" x14ac:dyDescent="0.25">
      <c r="A405" s="237"/>
      <c r="B405" s="231"/>
      <c r="C405" s="231"/>
      <c r="D405" s="231" t="s">
        <v>200</v>
      </c>
      <c r="E405" s="132" t="s">
        <v>64</v>
      </c>
      <c r="F405" s="51">
        <v>405</v>
      </c>
      <c r="G405" s="123">
        <f>SUM(G406:G409)</f>
        <v>0</v>
      </c>
    </row>
    <row r="406" spans="1:7" ht="15.75" customHeight="1" x14ac:dyDescent="0.25">
      <c r="A406" s="237"/>
      <c r="B406" s="231"/>
      <c r="C406" s="231"/>
      <c r="D406" s="231"/>
      <c r="E406" s="125" t="s">
        <v>197</v>
      </c>
      <c r="F406" s="51">
        <v>406</v>
      </c>
      <c r="G406" s="1">
        <v>0</v>
      </c>
    </row>
    <row r="407" spans="1:7" ht="15.75" customHeight="1" x14ac:dyDescent="0.25">
      <c r="A407" s="237"/>
      <c r="B407" s="231"/>
      <c r="C407" s="231"/>
      <c r="D407" s="231"/>
      <c r="E407" s="98" t="s">
        <v>198</v>
      </c>
      <c r="F407" s="51">
        <v>407</v>
      </c>
      <c r="G407" s="1">
        <v>0</v>
      </c>
    </row>
    <row r="408" spans="1:7" ht="15.75" customHeight="1" x14ac:dyDescent="0.25">
      <c r="A408" s="237"/>
      <c r="B408" s="231"/>
      <c r="C408" s="231"/>
      <c r="D408" s="231"/>
      <c r="E408" s="98" t="s">
        <v>199</v>
      </c>
      <c r="F408" s="51">
        <v>408</v>
      </c>
      <c r="G408" s="1">
        <v>0</v>
      </c>
    </row>
    <row r="409" spans="1:7" ht="15.75" customHeight="1" x14ac:dyDescent="0.25">
      <c r="A409" s="237"/>
      <c r="B409" s="231"/>
      <c r="C409" s="231"/>
      <c r="D409" s="231"/>
      <c r="E409" s="36" t="s">
        <v>403</v>
      </c>
      <c r="F409" s="51">
        <v>409</v>
      </c>
      <c r="G409" s="1">
        <v>0</v>
      </c>
    </row>
    <row r="410" spans="1:7" ht="34.5" customHeight="1" x14ac:dyDescent="0.25">
      <c r="A410" s="345" t="s">
        <v>229</v>
      </c>
      <c r="B410" s="235" t="s">
        <v>321</v>
      </c>
      <c r="C410" s="235"/>
      <c r="D410" s="235"/>
      <c r="E410" s="235"/>
      <c r="F410" s="51">
        <v>410</v>
      </c>
      <c r="G410" s="160">
        <f>SUM(G412:G417)</f>
        <v>0</v>
      </c>
    </row>
    <row r="411" spans="1:7" ht="15.75" customHeight="1" x14ac:dyDescent="0.25">
      <c r="A411" s="345"/>
      <c r="B411" s="236" t="s">
        <v>27</v>
      </c>
      <c r="C411" s="208" t="s">
        <v>230</v>
      </c>
      <c r="D411" s="208"/>
      <c r="E411" s="208"/>
      <c r="F411" s="51">
        <v>411</v>
      </c>
      <c r="G411" s="37">
        <v>0</v>
      </c>
    </row>
    <row r="412" spans="1:7" ht="15.75" customHeight="1" x14ac:dyDescent="0.25">
      <c r="A412" s="345"/>
      <c r="B412" s="236"/>
      <c r="C412" s="192" t="s">
        <v>231</v>
      </c>
      <c r="D412" s="192"/>
      <c r="E412" s="192"/>
      <c r="F412" s="51">
        <v>412</v>
      </c>
      <c r="G412" s="21">
        <v>0</v>
      </c>
    </row>
    <row r="413" spans="1:7" ht="15.75" customHeight="1" x14ac:dyDescent="0.25">
      <c r="A413" s="345"/>
      <c r="B413" s="236"/>
      <c r="C413" s="192" t="s">
        <v>232</v>
      </c>
      <c r="D413" s="192"/>
      <c r="E413" s="192"/>
      <c r="F413" s="51">
        <v>413</v>
      </c>
      <c r="G413" s="21">
        <v>0</v>
      </c>
    </row>
    <row r="414" spans="1:7" ht="15.75" customHeight="1" x14ac:dyDescent="0.25">
      <c r="A414" s="345"/>
      <c r="B414" s="236"/>
      <c r="C414" s="192" t="s">
        <v>233</v>
      </c>
      <c r="D414" s="192"/>
      <c r="E414" s="192"/>
      <c r="F414" s="51">
        <v>414</v>
      </c>
      <c r="G414" s="21">
        <v>0</v>
      </c>
    </row>
    <row r="415" spans="1:7" ht="15.75" customHeight="1" x14ac:dyDescent="0.25">
      <c r="A415" s="345"/>
      <c r="B415" s="236"/>
      <c r="C415" s="192" t="s">
        <v>234</v>
      </c>
      <c r="D415" s="192"/>
      <c r="E415" s="192"/>
      <c r="F415" s="51">
        <v>415</v>
      </c>
      <c r="G415" s="21">
        <v>0</v>
      </c>
    </row>
    <row r="416" spans="1:7" ht="15.75" customHeight="1" x14ac:dyDescent="0.25">
      <c r="A416" s="345"/>
      <c r="B416" s="236"/>
      <c r="C416" s="192" t="s">
        <v>371</v>
      </c>
      <c r="D416" s="192"/>
      <c r="E416" s="192"/>
      <c r="F416" s="51">
        <v>416</v>
      </c>
      <c r="G416" s="21">
        <v>0</v>
      </c>
    </row>
    <row r="417" spans="1:7" ht="15.75" customHeight="1" x14ac:dyDescent="0.25">
      <c r="A417" s="345"/>
      <c r="B417" s="236"/>
      <c r="C417" s="321" t="s">
        <v>346</v>
      </c>
      <c r="D417" s="337" t="s">
        <v>322</v>
      </c>
      <c r="E417" s="337"/>
      <c r="F417" s="51">
        <v>417</v>
      </c>
      <c r="G417" s="161">
        <f>SUM(G418:G422)</f>
        <v>0</v>
      </c>
    </row>
    <row r="418" spans="1:7" ht="15.75" customHeight="1" x14ac:dyDescent="0.25">
      <c r="A418" s="345"/>
      <c r="B418" s="236"/>
      <c r="C418" s="321"/>
      <c r="D418" s="192" t="s">
        <v>319</v>
      </c>
      <c r="E418" s="192"/>
      <c r="F418" s="51">
        <v>418</v>
      </c>
      <c r="G418" s="21">
        <v>0</v>
      </c>
    </row>
    <row r="419" spans="1:7" ht="15.75" customHeight="1" x14ac:dyDescent="0.25">
      <c r="A419" s="345"/>
      <c r="B419" s="236"/>
      <c r="C419" s="321"/>
      <c r="D419" s="192" t="s">
        <v>347</v>
      </c>
      <c r="E419" s="192"/>
      <c r="F419" s="51">
        <v>419</v>
      </c>
      <c r="G419" s="21">
        <v>0</v>
      </c>
    </row>
    <row r="420" spans="1:7" ht="15.75" customHeight="1" x14ac:dyDescent="0.25">
      <c r="A420" s="345"/>
      <c r="B420" s="236"/>
      <c r="C420" s="321"/>
      <c r="D420" s="192" t="s">
        <v>228</v>
      </c>
      <c r="E420" s="192"/>
      <c r="F420" s="51">
        <v>420</v>
      </c>
      <c r="G420" s="21">
        <v>0</v>
      </c>
    </row>
    <row r="421" spans="1:7" ht="15.75" customHeight="1" x14ac:dyDescent="0.25">
      <c r="A421" s="345"/>
      <c r="B421" s="236"/>
      <c r="C421" s="321"/>
      <c r="D421" s="262" t="s">
        <v>290</v>
      </c>
      <c r="E421" s="262"/>
      <c r="F421" s="51">
        <v>421</v>
      </c>
      <c r="G421" s="21">
        <v>0</v>
      </c>
    </row>
    <row r="422" spans="1:7" ht="15.75" customHeight="1" x14ac:dyDescent="0.25">
      <c r="A422" s="345"/>
      <c r="B422" s="236"/>
      <c r="C422" s="321"/>
      <c r="D422" s="192" t="s">
        <v>235</v>
      </c>
      <c r="E422" s="192"/>
      <c r="F422" s="51">
        <v>422</v>
      </c>
      <c r="G422" s="21">
        <v>0</v>
      </c>
    </row>
    <row r="423" spans="1:7" ht="18" customHeight="1" x14ac:dyDescent="0.25">
      <c r="A423" s="345"/>
      <c r="B423" s="320" t="s">
        <v>236</v>
      </c>
      <c r="C423" s="232" t="s">
        <v>237</v>
      </c>
      <c r="D423" s="232"/>
      <c r="E423" s="232"/>
      <c r="F423" s="51">
        <v>423</v>
      </c>
      <c r="G423" s="24">
        <v>0</v>
      </c>
    </row>
    <row r="424" spans="1:7" ht="18" customHeight="1" x14ac:dyDescent="0.25">
      <c r="A424" s="345"/>
      <c r="B424" s="320"/>
      <c r="C424" s="232" t="s">
        <v>460</v>
      </c>
      <c r="D424" s="232"/>
      <c r="E424" s="232"/>
      <c r="F424" s="51">
        <v>424</v>
      </c>
      <c r="G424" s="24">
        <v>0</v>
      </c>
    </row>
    <row r="425" spans="1:7" ht="18" customHeight="1" x14ac:dyDescent="0.25">
      <c r="A425" s="345"/>
      <c r="B425" s="320"/>
      <c r="C425" s="241" t="s">
        <v>370</v>
      </c>
      <c r="D425" s="241"/>
      <c r="E425" s="241"/>
      <c r="F425" s="51">
        <v>425</v>
      </c>
      <c r="G425" s="21">
        <v>0</v>
      </c>
    </row>
    <row r="426" spans="1:7" ht="18" customHeight="1" x14ac:dyDescent="0.25">
      <c r="A426" s="345"/>
      <c r="B426" s="320"/>
      <c r="C426" s="241" t="s">
        <v>238</v>
      </c>
      <c r="D426" s="241"/>
      <c r="E426" s="241"/>
      <c r="F426" s="51">
        <v>426</v>
      </c>
      <c r="G426" s="21">
        <v>0</v>
      </c>
    </row>
    <row r="427" spans="1:7" ht="18" customHeight="1" x14ac:dyDescent="0.25">
      <c r="A427" s="345"/>
      <c r="B427" s="320"/>
      <c r="C427" s="241" t="s">
        <v>239</v>
      </c>
      <c r="D427" s="241"/>
      <c r="E427" s="241"/>
      <c r="F427" s="51">
        <v>427</v>
      </c>
      <c r="G427" s="21">
        <v>0</v>
      </c>
    </row>
    <row r="428" spans="1:7" ht="18" customHeight="1" x14ac:dyDescent="0.25">
      <c r="A428" s="345"/>
      <c r="B428" s="320"/>
      <c r="C428" s="241" t="s">
        <v>240</v>
      </c>
      <c r="D428" s="241"/>
      <c r="E428" s="241"/>
      <c r="F428" s="51">
        <v>428</v>
      </c>
      <c r="G428" s="21">
        <v>0</v>
      </c>
    </row>
    <row r="429" spans="1:7" ht="18" customHeight="1" x14ac:dyDescent="0.25">
      <c r="A429" s="345"/>
      <c r="B429" s="234" t="s">
        <v>461</v>
      </c>
      <c r="C429" s="233" t="s">
        <v>6</v>
      </c>
      <c r="D429" s="233"/>
      <c r="E429" s="233"/>
      <c r="F429" s="51">
        <v>429</v>
      </c>
      <c r="G429" s="162">
        <v>0</v>
      </c>
    </row>
    <row r="430" spans="1:7" ht="18" customHeight="1" x14ac:dyDescent="0.25">
      <c r="A430" s="345"/>
      <c r="B430" s="234"/>
      <c r="C430" s="241" t="s">
        <v>462</v>
      </c>
      <c r="D430" s="241"/>
      <c r="E430" s="241"/>
      <c r="F430" s="51">
        <v>430</v>
      </c>
      <c r="G430" s="21">
        <v>0</v>
      </c>
    </row>
    <row r="431" spans="1:7" ht="18" customHeight="1" x14ac:dyDescent="0.25">
      <c r="A431" s="345"/>
      <c r="B431" s="234"/>
      <c r="C431" s="241" t="s">
        <v>463</v>
      </c>
      <c r="D431" s="241"/>
      <c r="E431" s="241"/>
      <c r="F431" s="51">
        <v>431</v>
      </c>
      <c r="G431" s="21">
        <v>0</v>
      </c>
    </row>
    <row r="432" spans="1:7" ht="18" customHeight="1" x14ac:dyDescent="0.25">
      <c r="A432" s="345"/>
      <c r="B432" s="234"/>
      <c r="C432" s="241" t="s">
        <v>464</v>
      </c>
      <c r="D432" s="241"/>
      <c r="E432" s="241"/>
      <c r="F432" s="51">
        <v>432</v>
      </c>
      <c r="G432" s="21">
        <v>0</v>
      </c>
    </row>
    <row r="433" spans="1:7" ht="35.25" customHeight="1" x14ac:dyDescent="0.25">
      <c r="A433" s="222" t="s">
        <v>201</v>
      </c>
      <c r="B433" s="223" t="s">
        <v>202</v>
      </c>
      <c r="C433" s="228" t="s">
        <v>203</v>
      </c>
      <c r="D433" s="225" t="s">
        <v>358</v>
      </c>
      <c r="E433" s="225"/>
      <c r="F433" s="51">
        <v>433</v>
      </c>
      <c r="G433" s="19">
        <v>1</v>
      </c>
    </row>
    <row r="434" spans="1:7" ht="15.75" customHeight="1" x14ac:dyDescent="0.25">
      <c r="A434" s="222"/>
      <c r="B434" s="223"/>
      <c r="C434" s="228"/>
      <c r="D434" s="225" t="s">
        <v>363</v>
      </c>
      <c r="E434" s="225"/>
      <c r="F434" s="51">
        <v>434</v>
      </c>
      <c r="G434" s="19">
        <v>1</v>
      </c>
    </row>
    <row r="435" spans="1:7" ht="15.75" customHeight="1" x14ac:dyDescent="0.25">
      <c r="A435" s="222"/>
      <c r="B435" s="223"/>
      <c r="C435" s="182" t="s">
        <v>323</v>
      </c>
      <c r="D435" s="182"/>
      <c r="E435" s="182"/>
      <c r="F435" s="51">
        <v>435</v>
      </c>
      <c r="G435" s="58">
        <f>SUM(G436:G441)</f>
        <v>1</v>
      </c>
    </row>
    <row r="436" spans="1:7" ht="15.75" customHeight="1" x14ac:dyDescent="0.3">
      <c r="A436" s="222"/>
      <c r="B436" s="223"/>
      <c r="C436" s="183" t="s">
        <v>205</v>
      </c>
      <c r="D436" s="172" t="s">
        <v>206</v>
      </c>
      <c r="E436" s="172"/>
      <c r="F436" s="51">
        <v>436</v>
      </c>
      <c r="G436" s="1">
        <v>1</v>
      </c>
    </row>
    <row r="437" spans="1:7" ht="15.75" customHeight="1" x14ac:dyDescent="0.3">
      <c r="A437" s="222"/>
      <c r="B437" s="223"/>
      <c r="C437" s="183"/>
      <c r="D437" s="172" t="s">
        <v>207</v>
      </c>
      <c r="E437" s="172"/>
      <c r="F437" s="51">
        <v>437</v>
      </c>
      <c r="G437" s="1">
        <v>0</v>
      </c>
    </row>
    <row r="438" spans="1:7" ht="15.75" customHeight="1" x14ac:dyDescent="0.3">
      <c r="A438" s="222"/>
      <c r="B438" s="223"/>
      <c r="C438" s="183"/>
      <c r="D438" s="172" t="s">
        <v>324</v>
      </c>
      <c r="E438" s="172"/>
      <c r="F438" s="51">
        <v>438</v>
      </c>
      <c r="G438" s="1">
        <v>0</v>
      </c>
    </row>
    <row r="439" spans="1:7" ht="15.75" customHeight="1" x14ac:dyDescent="0.3">
      <c r="A439" s="222"/>
      <c r="B439" s="223"/>
      <c r="C439" s="183"/>
      <c r="D439" s="172" t="s">
        <v>208</v>
      </c>
      <c r="E439" s="172"/>
      <c r="F439" s="51">
        <v>439</v>
      </c>
      <c r="G439" s="1">
        <v>0</v>
      </c>
    </row>
    <row r="440" spans="1:7" ht="15.75" customHeight="1" x14ac:dyDescent="0.3">
      <c r="A440" s="222"/>
      <c r="B440" s="223"/>
      <c r="C440" s="183"/>
      <c r="D440" s="173" t="s">
        <v>325</v>
      </c>
      <c r="E440" s="173"/>
      <c r="F440" s="51">
        <v>440</v>
      </c>
      <c r="G440" s="1">
        <v>0</v>
      </c>
    </row>
    <row r="441" spans="1:7" ht="15.75" customHeight="1" x14ac:dyDescent="0.3">
      <c r="A441" s="222"/>
      <c r="B441" s="223"/>
      <c r="C441" s="183"/>
      <c r="D441" s="174" t="s">
        <v>404</v>
      </c>
      <c r="E441" s="174"/>
      <c r="F441" s="51">
        <v>441</v>
      </c>
      <c r="G441" s="1">
        <v>0</v>
      </c>
    </row>
    <row r="442" spans="1:7" ht="36" customHeight="1" x14ac:dyDescent="0.25">
      <c r="A442" s="222"/>
      <c r="B442" s="223"/>
      <c r="C442" s="226" t="s">
        <v>204</v>
      </c>
      <c r="D442" s="227" t="s">
        <v>359</v>
      </c>
      <c r="E442" s="227"/>
      <c r="F442" s="51">
        <v>442</v>
      </c>
      <c r="G442" s="12">
        <v>0</v>
      </c>
    </row>
    <row r="443" spans="1:7" ht="15.75" customHeight="1" x14ac:dyDescent="0.25">
      <c r="A443" s="222"/>
      <c r="B443" s="223"/>
      <c r="C443" s="226"/>
      <c r="D443" s="227" t="s">
        <v>363</v>
      </c>
      <c r="E443" s="227"/>
      <c r="F443" s="51">
        <v>443</v>
      </c>
      <c r="G443" s="12">
        <v>0</v>
      </c>
    </row>
    <row r="444" spans="1:7" ht="15.75" customHeight="1" x14ac:dyDescent="0.25">
      <c r="A444" s="222"/>
      <c r="B444" s="223"/>
      <c r="C444" s="182" t="s">
        <v>323</v>
      </c>
      <c r="D444" s="182"/>
      <c r="E444" s="182"/>
      <c r="F444" s="51">
        <v>444</v>
      </c>
      <c r="G444" s="58">
        <f>SUM(G445:G450)</f>
        <v>0</v>
      </c>
    </row>
    <row r="445" spans="1:7" ht="15.75" customHeight="1" x14ac:dyDescent="0.3">
      <c r="A445" s="222"/>
      <c r="B445" s="223"/>
      <c r="C445" s="183" t="s">
        <v>205</v>
      </c>
      <c r="D445" s="172" t="s">
        <v>206</v>
      </c>
      <c r="E445" s="172"/>
      <c r="F445" s="51">
        <v>445</v>
      </c>
      <c r="G445" s="1">
        <v>0</v>
      </c>
    </row>
    <row r="446" spans="1:7" ht="15.75" customHeight="1" x14ac:dyDescent="0.3">
      <c r="A446" s="222"/>
      <c r="B446" s="223"/>
      <c r="C446" s="183"/>
      <c r="D446" s="172" t="s">
        <v>207</v>
      </c>
      <c r="E446" s="172"/>
      <c r="F446" s="51">
        <v>446</v>
      </c>
      <c r="G446" s="1">
        <v>0</v>
      </c>
    </row>
    <row r="447" spans="1:7" ht="15.75" customHeight="1" x14ac:dyDescent="0.3">
      <c r="A447" s="222"/>
      <c r="B447" s="223"/>
      <c r="C447" s="183"/>
      <c r="D447" s="172" t="s">
        <v>324</v>
      </c>
      <c r="E447" s="172"/>
      <c r="F447" s="51">
        <v>447</v>
      </c>
      <c r="G447" s="1">
        <v>0</v>
      </c>
    </row>
    <row r="448" spans="1:7" ht="15.75" customHeight="1" x14ac:dyDescent="0.3">
      <c r="A448" s="222"/>
      <c r="B448" s="223"/>
      <c r="C448" s="183"/>
      <c r="D448" s="172" t="s">
        <v>208</v>
      </c>
      <c r="E448" s="172"/>
      <c r="F448" s="51">
        <v>448</v>
      </c>
      <c r="G448" s="1">
        <v>0</v>
      </c>
    </row>
    <row r="449" spans="1:7" ht="15.75" customHeight="1" x14ac:dyDescent="0.3">
      <c r="A449" s="222"/>
      <c r="B449" s="223"/>
      <c r="C449" s="183"/>
      <c r="D449" s="173" t="s">
        <v>325</v>
      </c>
      <c r="E449" s="173"/>
      <c r="F449" s="51">
        <v>449</v>
      </c>
      <c r="G449" s="1">
        <v>0</v>
      </c>
    </row>
    <row r="450" spans="1:7" ht="15.75" customHeight="1" x14ac:dyDescent="0.3">
      <c r="A450" s="222"/>
      <c r="B450" s="223"/>
      <c r="C450" s="183"/>
      <c r="D450" s="174" t="s">
        <v>404</v>
      </c>
      <c r="E450" s="174"/>
      <c r="F450" s="51">
        <v>450</v>
      </c>
      <c r="G450" s="1">
        <v>0</v>
      </c>
    </row>
    <row r="451" spans="1:7" ht="36.75" customHeight="1" x14ac:dyDescent="0.25">
      <c r="A451" s="222"/>
      <c r="B451" s="223" t="s">
        <v>209</v>
      </c>
      <c r="C451" s="175" t="s">
        <v>203</v>
      </c>
      <c r="D451" s="224" t="s">
        <v>360</v>
      </c>
      <c r="E451" s="224"/>
      <c r="F451" s="51">
        <v>451</v>
      </c>
      <c r="G451" s="31">
        <v>0</v>
      </c>
    </row>
    <row r="452" spans="1:7" ht="15.75" customHeight="1" x14ac:dyDescent="0.25">
      <c r="A452" s="222"/>
      <c r="B452" s="223"/>
      <c r="C452" s="175"/>
      <c r="D452" s="224" t="s">
        <v>361</v>
      </c>
      <c r="E452" s="224"/>
      <c r="F452" s="51">
        <v>452</v>
      </c>
      <c r="G452" s="31">
        <v>0</v>
      </c>
    </row>
    <row r="453" spans="1:7" ht="15.75" customHeight="1" x14ac:dyDescent="0.25">
      <c r="A453" s="222"/>
      <c r="B453" s="223"/>
      <c r="C453" s="182" t="s">
        <v>323</v>
      </c>
      <c r="D453" s="182"/>
      <c r="E453" s="182"/>
      <c r="F453" s="51">
        <v>453</v>
      </c>
      <c r="G453" s="58">
        <f>SUM(G454:G459)</f>
        <v>0</v>
      </c>
    </row>
    <row r="454" spans="1:7" ht="15.75" customHeight="1" x14ac:dyDescent="0.3">
      <c r="A454" s="222"/>
      <c r="B454" s="223"/>
      <c r="C454" s="183" t="s">
        <v>205</v>
      </c>
      <c r="D454" s="172" t="s">
        <v>206</v>
      </c>
      <c r="E454" s="172"/>
      <c r="F454" s="51">
        <v>454</v>
      </c>
      <c r="G454" s="38">
        <v>0</v>
      </c>
    </row>
    <row r="455" spans="1:7" ht="15.75" customHeight="1" x14ac:dyDescent="0.3">
      <c r="A455" s="222"/>
      <c r="B455" s="223"/>
      <c r="C455" s="183"/>
      <c r="D455" s="172" t="s">
        <v>207</v>
      </c>
      <c r="E455" s="172"/>
      <c r="F455" s="51">
        <v>455</v>
      </c>
      <c r="G455" s="38">
        <v>0</v>
      </c>
    </row>
    <row r="456" spans="1:7" ht="15.75" customHeight="1" x14ac:dyDescent="0.3">
      <c r="A456" s="222"/>
      <c r="B456" s="223"/>
      <c r="C456" s="183"/>
      <c r="D456" s="172" t="s">
        <v>324</v>
      </c>
      <c r="E456" s="172"/>
      <c r="F456" s="51">
        <v>456</v>
      </c>
      <c r="G456" s="38">
        <v>0</v>
      </c>
    </row>
    <row r="457" spans="1:7" ht="15.75" customHeight="1" x14ac:dyDescent="0.3">
      <c r="A457" s="222"/>
      <c r="B457" s="223"/>
      <c r="C457" s="183"/>
      <c r="D457" s="172" t="s">
        <v>208</v>
      </c>
      <c r="E457" s="172"/>
      <c r="F457" s="51">
        <v>457</v>
      </c>
      <c r="G457" s="38">
        <v>0</v>
      </c>
    </row>
    <row r="458" spans="1:7" ht="15.75" customHeight="1" x14ac:dyDescent="0.3">
      <c r="A458" s="222"/>
      <c r="B458" s="223"/>
      <c r="C458" s="183"/>
      <c r="D458" s="173" t="s">
        <v>325</v>
      </c>
      <c r="E458" s="173"/>
      <c r="F458" s="51">
        <v>458</v>
      </c>
      <c r="G458" s="38">
        <v>0</v>
      </c>
    </row>
    <row r="459" spans="1:7" ht="15.75" customHeight="1" x14ac:dyDescent="0.3">
      <c r="A459" s="222"/>
      <c r="B459" s="223"/>
      <c r="C459" s="183"/>
      <c r="D459" s="174" t="s">
        <v>404</v>
      </c>
      <c r="E459" s="174"/>
      <c r="F459" s="51">
        <v>459</v>
      </c>
      <c r="G459" s="38">
        <v>0</v>
      </c>
    </row>
    <row r="460" spans="1:7" ht="35.25" customHeight="1" x14ac:dyDescent="0.25">
      <c r="A460" s="222"/>
      <c r="B460" s="223"/>
      <c r="C460" s="175" t="s">
        <v>204</v>
      </c>
      <c r="D460" s="224" t="s">
        <v>362</v>
      </c>
      <c r="E460" s="224"/>
      <c r="F460" s="51">
        <v>460</v>
      </c>
      <c r="G460" s="31">
        <v>0</v>
      </c>
    </row>
    <row r="461" spans="1:7" ht="15.75" customHeight="1" x14ac:dyDescent="0.25">
      <c r="A461" s="222"/>
      <c r="B461" s="223"/>
      <c r="C461" s="175"/>
      <c r="D461" s="224" t="s">
        <v>361</v>
      </c>
      <c r="E461" s="224"/>
      <c r="F461" s="51">
        <v>461</v>
      </c>
      <c r="G461" s="31">
        <v>0</v>
      </c>
    </row>
    <row r="462" spans="1:7" ht="15.75" customHeight="1" x14ac:dyDescent="0.25">
      <c r="A462" s="222"/>
      <c r="B462" s="223"/>
      <c r="C462" s="182" t="s">
        <v>323</v>
      </c>
      <c r="D462" s="182"/>
      <c r="E462" s="182"/>
      <c r="F462" s="51">
        <v>462</v>
      </c>
      <c r="G462" s="58">
        <f>SUM(G463:G468)</f>
        <v>0</v>
      </c>
    </row>
    <row r="463" spans="1:7" ht="18.75" customHeight="1" x14ac:dyDescent="0.3">
      <c r="A463" s="222"/>
      <c r="B463" s="223"/>
      <c r="C463" s="183" t="s">
        <v>205</v>
      </c>
      <c r="D463" s="172" t="s">
        <v>206</v>
      </c>
      <c r="E463" s="172"/>
      <c r="F463" s="51">
        <v>463</v>
      </c>
      <c r="G463" s="38">
        <v>0</v>
      </c>
    </row>
    <row r="464" spans="1:7" ht="18.75" customHeight="1" x14ac:dyDescent="0.3">
      <c r="A464" s="222"/>
      <c r="B464" s="223"/>
      <c r="C464" s="183"/>
      <c r="D464" s="172" t="s">
        <v>207</v>
      </c>
      <c r="E464" s="172"/>
      <c r="F464" s="51">
        <v>464</v>
      </c>
      <c r="G464" s="38">
        <v>0</v>
      </c>
    </row>
    <row r="465" spans="1:7" ht="18.75" customHeight="1" x14ac:dyDescent="0.3">
      <c r="A465" s="222"/>
      <c r="B465" s="223"/>
      <c r="C465" s="183"/>
      <c r="D465" s="172" t="s">
        <v>324</v>
      </c>
      <c r="E465" s="172"/>
      <c r="F465" s="51">
        <v>465</v>
      </c>
      <c r="G465" s="38">
        <v>0</v>
      </c>
    </row>
    <row r="466" spans="1:7" ht="18.75" customHeight="1" x14ac:dyDescent="0.3">
      <c r="A466" s="222"/>
      <c r="B466" s="223"/>
      <c r="C466" s="183"/>
      <c r="D466" s="172" t="s">
        <v>208</v>
      </c>
      <c r="E466" s="172"/>
      <c r="F466" s="51">
        <v>466</v>
      </c>
      <c r="G466" s="38">
        <v>0</v>
      </c>
    </row>
    <row r="467" spans="1:7" ht="18.75" customHeight="1" x14ac:dyDescent="0.3">
      <c r="A467" s="222"/>
      <c r="B467" s="223"/>
      <c r="C467" s="183"/>
      <c r="D467" s="173" t="s">
        <v>325</v>
      </c>
      <c r="E467" s="173"/>
      <c r="F467" s="51">
        <v>467</v>
      </c>
      <c r="G467" s="38">
        <v>0</v>
      </c>
    </row>
    <row r="468" spans="1:7" ht="18.75" customHeight="1" x14ac:dyDescent="0.3">
      <c r="A468" s="222"/>
      <c r="B468" s="223"/>
      <c r="C468" s="183"/>
      <c r="D468" s="174" t="s">
        <v>404</v>
      </c>
      <c r="E468" s="174"/>
      <c r="F468" s="51">
        <v>468</v>
      </c>
      <c r="G468" s="38">
        <v>0</v>
      </c>
    </row>
    <row r="469" spans="1:7" ht="18.75" customHeight="1" x14ac:dyDescent="0.25">
      <c r="A469" s="355" t="s">
        <v>471</v>
      </c>
      <c r="B469" s="325" t="s">
        <v>470</v>
      </c>
      <c r="C469" s="325"/>
      <c r="D469" s="325"/>
      <c r="E469" s="325"/>
      <c r="F469" s="51">
        <v>469</v>
      </c>
      <c r="G469" s="134">
        <f>SUM(G471:G477)</f>
        <v>0</v>
      </c>
    </row>
    <row r="470" spans="1:7" ht="18.75" customHeight="1" x14ac:dyDescent="0.25">
      <c r="A470" s="355"/>
      <c r="B470" s="190" t="s">
        <v>27</v>
      </c>
      <c r="C470" s="183" t="s">
        <v>26</v>
      </c>
      <c r="D470" s="183"/>
      <c r="E470" s="183"/>
      <c r="F470" s="51">
        <v>470</v>
      </c>
      <c r="G470" s="38">
        <v>0</v>
      </c>
    </row>
    <row r="471" spans="1:7" ht="18.75" customHeight="1" x14ac:dyDescent="0.25">
      <c r="A471" s="355"/>
      <c r="B471" s="190"/>
      <c r="C471" s="192" t="s">
        <v>113</v>
      </c>
      <c r="D471" s="192"/>
      <c r="E471" s="192"/>
      <c r="F471" s="51">
        <v>471</v>
      </c>
      <c r="G471" s="38">
        <v>0</v>
      </c>
    </row>
    <row r="472" spans="1:7" ht="18.75" customHeight="1" x14ac:dyDescent="0.25">
      <c r="A472" s="355"/>
      <c r="B472" s="190"/>
      <c r="C472" s="192" t="s">
        <v>114</v>
      </c>
      <c r="D472" s="192"/>
      <c r="E472" s="192"/>
      <c r="F472" s="51">
        <v>472</v>
      </c>
      <c r="G472" s="38">
        <v>0</v>
      </c>
    </row>
    <row r="473" spans="1:7" ht="18.75" customHeight="1" x14ac:dyDescent="0.25">
      <c r="A473" s="355"/>
      <c r="B473" s="190"/>
      <c r="C473" s="192" t="s">
        <v>115</v>
      </c>
      <c r="D473" s="192"/>
      <c r="E473" s="192"/>
      <c r="F473" s="51">
        <v>473</v>
      </c>
      <c r="G473" s="38">
        <v>0</v>
      </c>
    </row>
    <row r="474" spans="1:7" ht="18.75" customHeight="1" x14ac:dyDescent="0.25">
      <c r="A474" s="355"/>
      <c r="B474" s="190"/>
      <c r="C474" s="192" t="s">
        <v>116</v>
      </c>
      <c r="D474" s="192"/>
      <c r="E474" s="192"/>
      <c r="F474" s="51">
        <v>474</v>
      </c>
      <c r="G474" s="38">
        <v>0</v>
      </c>
    </row>
    <row r="475" spans="1:7" ht="18.75" customHeight="1" x14ac:dyDescent="0.25">
      <c r="A475" s="355"/>
      <c r="B475" s="190"/>
      <c r="C475" s="192" t="s">
        <v>117</v>
      </c>
      <c r="D475" s="192"/>
      <c r="E475" s="192"/>
      <c r="F475" s="51">
        <v>475</v>
      </c>
      <c r="G475" s="38">
        <v>0</v>
      </c>
    </row>
    <row r="476" spans="1:7" ht="18.75" customHeight="1" x14ac:dyDescent="0.25">
      <c r="A476" s="355"/>
      <c r="B476" s="190"/>
      <c r="C476" s="192" t="s">
        <v>118</v>
      </c>
      <c r="D476" s="192"/>
      <c r="E476" s="192"/>
      <c r="F476" s="51">
        <v>476</v>
      </c>
      <c r="G476" s="38">
        <v>0</v>
      </c>
    </row>
    <row r="477" spans="1:7" ht="18.75" customHeight="1" x14ac:dyDescent="0.25">
      <c r="A477" s="355"/>
      <c r="B477" s="190"/>
      <c r="C477" s="192" t="s">
        <v>119</v>
      </c>
      <c r="D477" s="192"/>
      <c r="E477" s="192"/>
      <c r="F477" s="51">
        <v>477</v>
      </c>
      <c r="G477" s="38">
        <v>0</v>
      </c>
    </row>
    <row r="478" spans="1:7" ht="18.75" customHeight="1" x14ac:dyDescent="0.25">
      <c r="A478" s="355"/>
      <c r="B478" s="190"/>
      <c r="C478" s="192" t="s">
        <v>465</v>
      </c>
      <c r="D478" s="192"/>
      <c r="E478" s="192"/>
      <c r="F478" s="51">
        <v>478</v>
      </c>
      <c r="G478" s="38">
        <v>0</v>
      </c>
    </row>
    <row r="479" spans="1:7" ht="18.75" customHeight="1" x14ac:dyDescent="0.25">
      <c r="A479" s="355"/>
      <c r="B479" s="190"/>
      <c r="C479" s="229" t="s">
        <v>472</v>
      </c>
      <c r="D479" s="229"/>
      <c r="E479" s="229"/>
      <c r="F479" s="51">
        <v>479</v>
      </c>
      <c r="G479" s="38">
        <v>0</v>
      </c>
    </row>
    <row r="480" spans="1:7" ht="18.75" customHeight="1" x14ac:dyDescent="0.25">
      <c r="A480" s="355"/>
      <c r="B480" s="190"/>
      <c r="C480" s="228" t="s">
        <v>475</v>
      </c>
      <c r="D480" s="230" t="s">
        <v>6</v>
      </c>
      <c r="E480" s="230"/>
      <c r="F480" s="51">
        <v>480</v>
      </c>
      <c r="G480" s="135">
        <f>SUM(G481:G485)</f>
        <v>0</v>
      </c>
    </row>
    <row r="481" spans="1:7" ht="18.75" customHeight="1" x14ac:dyDescent="0.25">
      <c r="A481" s="355"/>
      <c r="B481" s="190"/>
      <c r="C481" s="228"/>
      <c r="D481" s="192" t="s">
        <v>476</v>
      </c>
      <c r="E481" s="192"/>
      <c r="F481" s="51">
        <v>481</v>
      </c>
      <c r="G481" s="38">
        <v>0</v>
      </c>
    </row>
    <row r="482" spans="1:7" ht="18.75" customHeight="1" x14ac:dyDescent="0.25">
      <c r="A482" s="355"/>
      <c r="B482" s="190"/>
      <c r="C482" s="228"/>
      <c r="D482" s="192" t="s">
        <v>467</v>
      </c>
      <c r="E482" s="192"/>
      <c r="F482" s="51">
        <v>482</v>
      </c>
      <c r="G482" s="38">
        <v>0</v>
      </c>
    </row>
    <row r="483" spans="1:7" ht="18.75" customHeight="1" x14ac:dyDescent="0.25">
      <c r="A483" s="355"/>
      <c r="B483" s="190"/>
      <c r="C483" s="228"/>
      <c r="D483" s="192" t="s">
        <v>468</v>
      </c>
      <c r="E483" s="192"/>
      <c r="F483" s="51">
        <v>483</v>
      </c>
      <c r="G483" s="38">
        <v>0</v>
      </c>
    </row>
    <row r="484" spans="1:7" ht="18.75" customHeight="1" x14ac:dyDescent="0.25">
      <c r="A484" s="355"/>
      <c r="B484" s="190"/>
      <c r="C484" s="228"/>
      <c r="D484" s="192" t="s">
        <v>469</v>
      </c>
      <c r="E484" s="192"/>
      <c r="F484" s="51">
        <v>484</v>
      </c>
      <c r="G484" s="38">
        <v>0</v>
      </c>
    </row>
    <row r="485" spans="1:7" ht="18.75" customHeight="1" x14ac:dyDescent="0.25">
      <c r="A485" s="355"/>
      <c r="B485" s="190"/>
      <c r="C485" s="228"/>
      <c r="D485" s="229" t="s">
        <v>473</v>
      </c>
      <c r="E485" s="229"/>
      <c r="F485" s="51">
        <v>485</v>
      </c>
      <c r="G485" s="38">
        <v>0</v>
      </c>
    </row>
    <row r="486" spans="1:7" ht="18.75" customHeight="1" x14ac:dyDescent="0.25">
      <c r="A486" s="355"/>
      <c r="B486" s="356" t="s">
        <v>474</v>
      </c>
      <c r="C486" s="356"/>
      <c r="D486" s="356"/>
      <c r="E486" s="356"/>
      <c r="F486" s="51">
        <v>486</v>
      </c>
      <c r="G486" s="136">
        <f>SUM(G488:G494)</f>
        <v>0</v>
      </c>
    </row>
    <row r="487" spans="1:7" ht="18.75" customHeight="1" x14ac:dyDescent="0.25">
      <c r="A487" s="355"/>
      <c r="B487" s="183" t="s">
        <v>27</v>
      </c>
      <c r="C487" s="183" t="s">
        <v>26</v>
      </c>
      <c r="D487" s="183"/>
      <c r="E487" s="183"/>
      <c r="F487" s="51">
        <v>487</v>
      </c>
      <c r="G487" s="38">
        <v>0</v>
      </c>
    </row>
    <row r="488" spans="1:7" ht="18.75" customHeight="1" x14ac:dyDescent="0.25">
      <c r="A488" s="355"/>
      <c r="B488" s="183"/>
      <c r="C488" s="192" t="s">
        <v>113</v>
      </c>
      <c r="D488" s="192"/>
      <c r="E488" s="192"/>
      <c r="F488" s="51">
        <v>488</v>
      </c>
      <c r="G488" s="38">
        <v>0</v>
      </c>
    </row>
    <row r="489" spans="1:7" ht="18.75" customHeight="1" x14ac:dyDescent="0.25">
      <c r="A489" s="355"/>
      <c r="B489" s="183"/>
      <c r="C489" s="192" t="s">
        <v>114</v>
      </c>
      <c r="D489" s="192"/>
      <c r="E489" s="192"/>
      <c r="F489" s="51">
        <v>489</v>
      </c>
      <c r="G489" s="38">
        <v>0</v>
      </c>
    </row>
    <row r="490" spans="1:7" ht="18.75" customHeight="1" x14ac:dyDescent="0.25">
      <c r="A490" s="355"/>
      <c r="B490" s="183"/>
      <c r="C490" s="192" t="s">
        <v>115</v>
      </c>
      <c r="D490" s="192"/>
      <c r="E490" s="192"/>
      <c r="F490" s="51">
        <v>490</v>
      </c>
      <c r="G490" s="38">
        <v>0</v>
      </c>
    </row>
    <row r="491" spans="1:7" ht="18.75" customHeight="1" x14ac:dyDescent="0.25">
      <c r="A491" s="355"/>
      <c r="B491" s="183"/>
      <c r="C491" s="192" t="s">
        <v>116</v>
      </c>
      <c r="D491" s="192"/>
      <c r="E491" s="192"/>
      <c r="F491" s="51">
        <v>491</v>
      </c>
      <c r="G491" s="38">
        <v>0</v>
      </c>
    </row>
    <row r="492" spans="1:7" ht="18.75" customHeight="1" x14ac:dyDescent="0.25">
      <c r="A492" s="355"/>
      <c r="B492" s="183"/>
      <c r="C492" s="192" t="s">
        <v>117</v>
      </c>
      <c r="D492" s="192"/>
      <c r="E492" s="192"/>
      <c r="F492" s="51">
        <v>492</v>
      </c>
      <c r="G492" s="38">
        <v>0</v>
      </c>
    </row>
    <row r="493" spans="1:7" ht="15.75" customHeight="1" x14ac:dyDescent="0.25">
      <c r="A493" s="355"/>
      <c r="B493" s="183"/>
      <c r="C493" s="192" t="s">
        <v>118</v>
      </c>
      <c r="D493" s="192"/>
      <c r="E493" s="192"/>
      <c r="F493" s="51">
        <v>493</v>
      </c>
      <c r="G493" s="38">
        <v>0</v>
      </c>
    </row>
    <row r="494" spans="1:7" ht="18.75" customHeight="1" x14ac:dyDescent="0.25">
      <c r="A494" s="355"/>
      <c r="B494" s="183"/>
      <c r="C494" s="192" t="s">
        <v>119</v>
      </c>
      <c r="D494" s="192"/>
      <c r="E494" s="192"/>
      <c r="F494" s="51">
        <v>494</v>
      </c>
      <c r="G494" s="38">
        <v>0</v>
      </c>
    </row>
    <row r="495" spans="1:7" ht="18.75" customHeight="1" x14ac:dyDescent="0.3">
      <c r="A495" s="355"/>
      <c r="B495" s="183"/>
      <c r="C495" s="173" t="s">
        <v>466</v>
      </c>
      <c r="D495" s="173"/>
      <c r="E495" s="173"/>
      <c r="F495" s="51">
        <v>495</v>
      </c>
      <c r="G495" s="38">
        <v>0</v>
      </c>
    </row>
    <row r="496" spans="1:7" ht="18.75" customHeight="1" x14ac:dyDescent="0.25">
      <c r="A496" s="355"/>
      <c r="B496" s="183"/>
      <c r="C496" s="353" t="s">
        <v>475</v>
      </c>
      <c r="D496" s="354" t="s">
        <v>6</v>
      </c>
      <c r="E496" s="354"/>
      <c r="F496" s="51">
        <v>496</v>
      </c>
      <c r="G496" s="137">
        <f>SUM(G497:G501)</f>
        <v>0</v>
      </c>
    </row>
    <row r="497" spans="1:7" ht="18.75" customHeight="1" x14ac:dyDescent="0.25">
      <c r="A497" s="355"/>
      <c r="B497" s="183"/>
      <c r="C497" s="353"/>
      <c r="D497" s="192" t="s">
        <v>476</v>
      </c>
      <c r="E497" s="192"/>
      <c r="F497" s="51">
        <v>497</v>
      </c>
      <c r="G497" s="38">
        <v>0</v>
      </c>
    </row>
    <row r="498" spans="1:7" ht="18.75" customHeight="1" x14ac:dyDescent="0.25">
      <c r="A498" s="355"/>
      <c r="B498" s="183"/>
      <c r="C498" s="353"/>
      <c r="D498" s="192" t="s">
        <v>467</v>
      </c>
      <c r="E498" s="192"/>
      <c r="F498" s="51">
        <v>498</v>
      </c>
      <c r="G498" s="38">
        <v>0</v>
      </c>
    </row>
    <row r="499" spans="1:7" ht="18.75" customHeight="1" x14ac:dyDescent="0.25">
      <c r="A499" s="355"/>
      <c r="B499" s="183"/>
      <c r="C499" s="353"/>
      <c r="D499" s="192" t="s">
        <v>468</v>
      </c>
      <c r="E499" s="192"/>
      <c r="F499" s="51">
        <v>499</v>
      </c>
      <c r="G499" s="38">
        <v>0</v>
      </c>
    </row>
    <row r="500" spans="1:7" ht="18.75" customHeight="1" x14ac:dyDescent="0.25">
      <c r="A500" s="355"/>
      <c r="B500" s="183"/>
      <c r="C500" s="353"/>
      <c r="D500" s="192" t="s">
        <v>469</v>
      </c>
      <c r="E500" s="192"/>
      <c r="F500" s="51">
        <v>500</v>
      </c>
      <c r="G500" s="38">
        <v>0</v>
      </c>
    </row>
    <row r="501" spans="1:7" ht="18.75" customHeight="1" x14ac:dyDescent="0.25">
      <c r="A501" s="355"/>
      <c r="B501" s="183"/>
      <c r="C501" s="353"/>
      <c r="D501" s="229" t="s">
        <v>473</v>
      </c>
      <c r="E501" s="229"/>
      <c r="F501" s="51">
        <v>501</v>
      </c>
      <c r="G501" s="38">
        <v>0</v>
      </c>
    </row>
    <row r="502" spans="1:7" ht="18.75" customHeight="1" x14ac:dyDescent="0.25">
      <c r="A502" s="196" t="s">
        <v>257</v>
      </c>
      <c r="B502" s="189" t="s">
        <v>258</v>
      </c>
      <c r="C502" s="189"/>
      <c r="D502" s="189"/>
      <c r="E502" s="189"/>
      <c r="F502" s="51">
        <v>502</v>
      </c>
      <c r="G502" s="21">
        <v>19</v>
      </c>
    </row>
    <row r="503" spans="1:7" ht="18.75" customHeight="1" x14ac:dyDescent="0.25">
      <c r="A503" s="196"/>
      <c r="B503" s="324" t="s">
        <v>259</v>
      </c>
      <c r="C503" s="324"/>
      <c r="D503" s="324"/>
      <c r="E503" s="324"/>
      <c r="F503" s="51">
        <v>503</v>
      </c>
      <c r="G503" s="138">
        <f>G17-G502</f>
        <v>14</v>
      </c>
    </row>
    <row r="504" spans="1:7" ht="18.75" customHeight="1" x14ac:dyDescent="0.25">
      <c r="A504" s="196"/>
      <c r="B504" s="189" t="s">
        <v>260</v>
      </c>
      <c r="C504" s="189"/>
      <c r="D504" s="189"/>
      <c r="E504" s="189"/>
      <c r="F504" s="51">
        <v>504</v>
      </c>
      <c r="G504" s="21">
        <v>1</v>
      </c>
    </row>
    <row r="505" spans="1:7" ht="18.75" customHeight="1" x14ac:dyDescent="0.25">
      <c r="A505" s="196"/>
      <c r="B505" s="189" t="s">
        <v>327</v>
      </c>
      <c r="C505" s="189"/>
      <c r="D505" s="189"/>
      <c r="E505" s="189"/>
      <c r="F505" s="51">
        <v>505</v>
      </c>
      <c r="G505" s="21">
        <v>1</v>
      </c>
    </row>
    <row r="506" spans="1:7" ht="18.75" customHeight="1" x14ac:dyDescent="0.25">
      <c r="A506" s="196"/>
      <c r="B506" s="189" t="s">
        <v>279</v>
      </c>
      <c r="C506" s="189"/>
      <c r="D506" s="189"/>
      <c r="E506" s="189"/>
      <c r="F506" s="51">
        <v>506</v>
      </c>
      <c r="G506" s="21">
        <v>1</v>
      </c>
    </row>
    <row r="507" spans="1:7" ht="39" customHeight="1" x14ac:dyDescent="0.25">
      <c r="A507" s="171" t="s">
        <v>368</v>
      </c>
      <c r="B507" s="204" t="s">
        <v>478</v>
      </c>
      <c r="C507" s="204"/>
      <c r="D507" s="204"/>
      <c r="E507" s="204"/>
      <c r="F507" s="51">
        <v>507</v>
      </c>
      <c r="G507" s="139">
        <f>SUM(G508:G510)</f>
        <v>22</v>
      </c>
    </row>
    <row r="508" spans="1:7" ht="18.75" x14ac:dyDescent="0.3">
      <c r="A508" s="171"/>
      <c r="B508" s="173" t="s">
        <v>364</v>
      </c>
      <c r="C508" s="173"/>
      <c r="D508" s="173"/>
      <c r="E508" s="173"/>
      <c r="F508" s="51">
        <v>508</v>
      </c>
      <c r="G508" s="38">
        <v>15</v>
      </c>
    </row>
    <row r="509" spans="1:7" ht="18.75" x14ac:dyDescent="0.3">
      <c r="A509" s="171"/>
      <c r="B509" s="173" t="s">
        <v>365</v>
      </c>
      <c r="C509" s="173"/>
      <c r="D509" s="173"/>
      <c r="E509" s="173"/>
      <c r="F509" s="51">
        <v>509</v>
      </c>
      <c r="G509" s="38">
        <v>5</v>
      </c>
    </row>
    <row r="510" spans="1:7" ht="18.75" x14ac:dyDescent="0.3">
      <c r="A510" s="171"/>
      <c r="B510" s="173" t="s">
        <v>477</v>
      </c>
      <c r="C510" s="173"/>
      <c r="D510" s="173"/>
      <c r="E510" s="173"/>
      <c r="F510" s="51">
        <v>510</v>
      </c>
      <c r="G510" s="38">
        <v>2</v>
      </c>
    </row>
    <row r="511" spans="1:7" ht="18.75" x14ac:dyDescent="0.3">
      <c r="A511" s="221" t="s">
        <v>235</v>
      </c>
      <c r="B511" s="205" t="s">
        <v>479</v>
      </c>
      <c r="C511" s="205"/>
      <c r="D511" s="205"/>
      <c r="E511" s="205"/>
      <c r="F511" s="51">
        <v>511</v>
      </c>
      <c r="G511" s="163">
        <f>SUM(G513:G515)</f>
        <v>0</v>
      </c>
    </row>
    <row r="512" spans="1:7" ht="18.75" x14ac:dyDescent="0.3">
      <c r="A512" s="221"/>
      <c r="B512" s="190" t="s">
        <v>7</v>
      </c>
      <c r="C512" s="357" t="s">
        <v>421</v>
      </c>
      <c r="D512" s="357"/>
      <c r="E512" s="357"/>
      <c r="F512" s="51">
        <v>512</v>
      </c>
      <c r="G512" s="42">
        <v>0</v>
      </c>
    </row>
    <row r="513" spans="1:11" ht="18.75" x14ac:dyDescent="0.3">
      <c r="A513" s="221"/>
      <c r="B513" s="190"/>
      <c r="C513" s="173" t="s">
        <v>366</v>
      </c>
      <c r="D513" s="173"/>
      <c r="E513" s="173"/>
      <c r="F513" s="51">
        <v>513</v>
      </c>
      <c r="G513" s="38">
        <v>0</v>
      </c>
    </row>
    <row r="514" spans="1:11" ht="18.75" x14ac:dyDescent="0.3">
      <c r="A514" s="221"/>
      <c r="B514" s="190"/>
      <c r="C514" s="173" t="s">
        <v>367</v>
      </c>
      <c r="D514" s="173"/>
      <c r="E514" s="173"/>
      <c r="F514" s="51">
        <v>514</v>
      </c>
      <c r="G514" s="38">
        <v>0</v>
      </c>
    </row>
    <row r="515" spans="1:11" ht="18.75" x14ac:dyDescent="0.3">
      <c r="A515" s="221"/>
      <c r="B515" s="190"/>
      <c r="C515" s="173" t="s">
        <v>420</v>
      </c>
      <c r="D515" s="173"/>
      <c r="E515" s="173"/>
      <c r="F515" s="51">
        <v>515</v>
      </c>
      <c r="G515" s="38">
        <v>0</v>
      </c>
    </row>
    <row r="516" spans="1:11" ht="45.75" customHeight="1" x14ac:dyDescent="0.25">
      <c r="A516" s="220" t="s">
        <v>415</v>
      </c>
      <c r="B516" s="183" t="s">
        <v>480</v>
      </c>
      <c r="C516" s="183"/>
      <c r="D516" s="183"/>
      <c r="E516" s="183"/>
      <c r="F516" s="51">
        <v>516</v>
      </c>
      <c r="G516" s="164">
        <v>4</v>
      </c>
    </row>
    <row r="517" spans="1:11" ht="45.75" customHeight="1" x14ac:dyDescent="0.25">
      <c r="A517" s="220"/>
      <c r="B517" s="183" t="s">
        <v>481</v>
      </c>
      <c r="C517" s="183"/>
      <c r="D517" s="183"/>
      <c r="E517" s="183"/>
      <c r="F517" s="51">
        <v>517</v>
      </c>
      <c r="G517" s="164">
        <v>3</v>
      </c>
    </row>
    <row r="518" spans="1:11" ht="45.75" customHeight="1" x14ac:dyDescent="0.25">
      <c r="A518" s="220"/>
      <c r="B518" s="206" t="s">
        <v>482</v>
      </c>
      <c r="C518" s="206"/>
      <c r="D518" s="206"/>
      <c r="E518" s="206"/>
      <c r="F518" s="51">
        <v>518</v>
      </c>
      <c r="G518" s="165">
        <f>SUM(G519:G521)</f>
        <v>4</v>
      </c>
    </row>
    <row r="519" spans="1:11" s="41" customFormat="1" ht="24" customHeight="1" x14ac:dyDescent="0.3">
      <c r="A519" s="220"/>
      <c r="B519" s="190" t="s">
        <v>27</v>
      </c>
      <c r="C519" s="140" t="s">
        <v>409</v>
      </c>
      <c r="D519" s="140"/>
      <c r="E519" s="140"/>
      <c r="F519" s="51">
        <v>519</v>
      </c>
      <c r="G519" s="166">
        <v>4</v>
      </c>
      <c r="K519" s="141"/>
    </row>
    <row r="520" spans="1:11" ht="18.75" x14ac:dyDescent="0.25">
      <c r="A520" s="220"/>
      <c r="B520" s="190"/>
      <c r="C520" s="140" t="s">
        <v>410</v>
      </c>
      <c r="D520" s="140"/>
      <c r="E520" s="140"/>
      <c r="F520" s="51">
        <v>520</v>
      </c>
      <c r="G520" s="166">
        <v>0</v>
      </c>
    </row>
    <row r="521" spans="1:11" ht="18.75" x14ac:dyDescent="0.25">
      <c r="A521" s="220"/>
      <c r="B521" s="190"/>
      <c r="C521" s="140" t="s">
        <v>416</v>
      </c>
      <c r="D521" s="140"/>
      <c r="E521" s="140"/>
      <c r="F521" s="51">
        <v>521</v>
      </c>
      <c r="G521" s="166">
        <v>0</v>
      </c>
    </row>
    <row r="522" spans="1:11" ht="18.75" x14ac:dyDescent="0.3">
      <c r="A522" s="211" t="s">
        <v>487</v>
      </c>
      <c r="B522" s="212" t="s">
        <v>508</v>
      </c>
      <c r="C522" s="213" t="s">
        <v>210</v>
      </c>
      <c r="D522" s="214" t="s">
        <v>6</v>
      </c>
      <c r="E522" s="214"/>
      <c r="F522" s="51">
        <v>522</v>
      </c>
      <c r="G522" s="101">
        <f>SUM(G524:G525)</f>
        <v>1</v>
      </c>
    </row>
    <row r="523" spans="1:11" ht="15.75" x14ac:dyDescent="0.25">
      <c r="A523" s="211"/>
      <c r="B523" s="212"/>
      <c r="C523" s="213"/>
      <c r="D523" s="215" t="s">
        <v>27</v>
      </c>
      <c r="E523" s="142" t="s">
        <v>26</v>
      </c>
      <c r="F523" s="51">
        <v>523</v>
      </c>
      <c r="G523" s="20">
        <v>1</v>
      </c>
    </row>
    <row r="524" spans="1:11" ht="15.75" x14ac:dyDescent="0.25">
      <c r="A524" s="211"/>
      <c r="B524" s="212"/>
      <c r="C524" s="213"/>
      <c r="D524" s="215"/>
      <c r="E524" s="143" t="s">
        <v>316</v>
      </c>
      <c r="F524" s="51">
        <v>524</v>
      </c>
      <c r="G524" s="21">
        <v>1</v>
      </c>
    </row>
    <row r="525" spans="1:11" ht="15.75" x14ac:dyDescent="0.25">
      <c r="A525" s="211"/>
      <c r="B525" s="212"/>
      <c r="C525" s="213"/>
      <c r="D525" s="215"/>
      <c r="E525" s="144" t="s">
        <v>211</v>
      </c>
      <c r="F525" s="51">
        <v>525</v>
      </c>
      <c r="G525" s="21">
        <v>0</v>
      </c>
    </row>
    <row r="526" spans="1:11" ht="18.75" x14ac:dyDescent="0.3">
      <c r="A526" s="211"/>
      <c r="B526" s="212"/>
      <c r="C526" s="216" t="s">
        <v>212</v>
      </c>
      <c r="D526" s="217" t="s">
        <v>6</v>
      </c>
      <c r="E526" s="217"/>
      <c r="F526" s="51">
        <v>526</v>
      </c>
      <c r="G526" s="105">
        <f>SUM(G528:G529)</f>
        <v>0</v>
      </c>
    </row>
    <row r="527" spans="1:11" ht="15.75" x14ac:dyDescent="0.25">
      <c r="A527" s="211"/>
      <c r="B527" s="212"/>
      <c r="C527" s="216"/>
      <c r="D527" s="215" t="s">
        <v>27</v>
      </c>
      <c r="E527" s="142" t="s">
        <v>26</v>
      </c>
      <c r="F527" s="51">
        <v>527</v>
      </c>
      <c r="G527" s="20">
        <v>0</v>
      </c>
    </row>
    <row r="528" spans="1:11" ht="15.75" x14ac:dyDescent="0.25">
      <c r="A528" s="211"/>
      <c r="B528" s="212"/>
      <c r="C528" s="216"/>
      <c r="D528" s="215"/>
      <c r="E528" s="143" t="s">
        <v>213</v>
      </c>
      <c r="F528" s="51">
        <v>528</v>
      </c>
      <c r="G528" s="21">
        <v>0</v>
      </c>
    </row>
    <row r="529" spans="1:7" ht="15.75" x14ac:dyDescent="0.25">
      <c r="A529" s="211"/>
      <c r="B529" s="212"/>
      <c r="C529" s="216"/>
      <c r="D529" s="215"/>
      <c r="E529" s="144" t="s">
        <v>211</v>
      </c>
      <c r="F529" s="51">
        <v>529</v>
      </c>
      <c r="G529" s="21">
        <v>0</v>
      </c>
    </row>
    <row r="530" spans="1:7" ht="18.75" x14ac:dyDescent="0.25">
      <c r="A530" s="211"/>
      <c r="B530" s="212" t="s">
        <v>542</v>
      </c>
      <c r="C530" s="213" t="s">
        <v>214</v>
      </c>
      <c r="D530" s="331" t="s">
        <v>215</v>
      </c>
      <c r="E530" s="145" t="s">
        <v>6</v>
      </c>
      <c r="F530" s="51">
        <v>530</v>
      </c>
      <c r="G530" s="22">
        <v>1</v>
      </c>
    </row>
    <row r="531" spans="1:7" ht="15.75" x14ac:dyDescent="0.25">
      <c r="A531" s="211"/>
      <c r="B531" s="212"/>
      <c r="C531" s="213"/>
      <c r="D531" s="331"/>
      <c r="E531" s="146" t="s">
        <v>216</v>
      </c>
      <c r="F531" s="51">
        <v>531</v>
      </c>
      <c r="G531" s="21">
        <v>0</v>
      </c>
    </row>
    <row r="532" spans="1:7" ht="18.75" x14ac:dyDescent="0.25">
      <c r="A532" s="211"/>
      <c r="B532" s="212"/>
      <c r="C532" s="213"/>
      <c r="D532" s="215" t="s">
        <v>217</v>
      </c>
      <c r="E532" s="147" t="s">
        <v>6</v>
      </c>
      <c r="F532" s="51">
        <v>532</v>
      </c>
      <c r="G532" s="21">
        <v>0</v>
      </c>
    </row>
    <row r="533" spans="1:7" ht="15.75" x14ac:dyDescent="0.25">
      <c r="A533" s="211"/>
      <c r="B533" s="212"/>
      <c r="C533" s="213"/>
      <c r="D533" s="215"/>
      <c r="E533" s="146" t="s">
        <v>216</v>
      </c>
      <c r="F533" s="51">
        <v>533</v>
      </c>
      <c r="G533" s="21">
        <v>0</v>
      </c>
    </row>
    <row r="534" spans="1:7" ht="15.75" x14ac:dyDescent="0.25">
      <c r="A534" s="211"/>
      <c r="B534" s="212"/>
      <c r="C534" s="213"/>
      <c r="D534" s="332" t="s">
        <v>218</v>
      </c>
      <c r="E534" s="332"/>
      <c r="F534" s="51">
        <v>534</v>
      </c>
      <c r="G534" s="21">
        <v>0</v>
      </c>
    </row>
    <row r="535" spans="1:7" ht="15.75" x14ac:dyDescent="0.25">
      <c r="A535" s="211"/>
      <c r="B535" s="212"/>
      <c r="C535" s="213"/>
      <c r="D535" s="332" t="s">
        <v>219</v>
      </c>
      <c r="E535" s="332"/>
      <c r="F535" s="51">
        <v>535</v>
      </c>
      <c r="G535" s="21">
        <v>0</v>
      </c>
    </row>
    <row r="536" spans="1:7" ht="18.75" x14ac:dyDescent="0.25">
      <c r="A536" s="211"/>
      <c r="B536" s="212"/>
      <c r="C536" s="216" t="s">
        <v>220</v>
      </c>
      <c r="D536" s="218" t="s">
        <v>221</v>
      </c>
      <c r="E536" s="148" t="s">
        <v>6</v>
      </c>
      <c r="F536" s="51">
        <v>536</v>
      </c>
      <c r="G536" s="23">
        <v>0</v>
      </c>
    </row>
    <row r="537" spans="1:7" ht="15.75" x14ac:dyDescent="0.25">
      <c r="A537" s="211"/>
      <c r="B537" s="212"/>
      <c r="C537" s="216"/>
      <c r="D537" s="218"/>
      <c r="E537" s="146" t="s">
        <v>216</v>
      </c>
      <c r="F537" s="51">
        <v>537</v>
      </c>
      <c r="G537" s="21">
        <v>0</v>
      </c>
    </row>
    <row r="538" spans="1:7" ht="18.75" x14ac:dyDescent="0.25">
      <c r="A538" s="211"/>
      <c r="B538" s="212"/>
      <c r="C538" s="216"/>
      <c r="D538" s="215" t="s">
        <v>222</v>
      </c>
      <c r="E538" s="147" t="s">
        <v>6</v>
      </c>
      <c r="F538" s="51">
        <v>538</v>
      </c>
      <c r="G538" s="21">
        <v>0</v>
      </c>
    </row>
    <row r="539" spans="1:7" ht="15.75" x14ac:dyDescent="0.25">
      <c r="A539" s="211"/>
      <c r="B539" s="212"/>
      <c r="C539" s="216"/>
      <c r="D539" s="215"/>
      <c r="E539" s="146" t="s">
        <v>216</v>
      </c>
      <c r="F539" s="51">
        <v>539</v>
      </c>
      <c r="G539" s="21">
        <v>0</v>
      </c>
    </row>
    <row r="540" spans="1:7" ht="15.75" x14ac:dyDescent="0.25">
      <c r="A540" s="211"/>
      <c r="B540" s="212"/>
      <c r="C540" s="216"/>
      <c r="D540" s="332" t="s">
        <v>218</v>
      </c>
      <c r="E540" s="332"/>
      <c r="F540" s="51">
        <v>540</v>
      </c>
      <c r="G540" s="21">
        <v>0</v>
      </c>
    </row>
    <row r="541" spans="1:7" ht="15.75" x14ac:dyDescent="0.25">
      <c r="A541" s="211"/>
      <c r="B541" s="212"/>
      <c r="C541" s="216"/>
      <c r="D541" s="332" t="s">
        <v>223</v>
      </c>
      <c r="E541" s="332"/>
      <c r="F541" s="51">
        <v>541</v>
      </c>
      <c r="G541" s="21">
        <v>0</v>
      </c>
    </row>
    <row r="542" spans="1:7" ht="18.75" x14ac:dyDescent="0.25">
      <c r="A542" s="209" t="s">
        <v>224</v>
      </c>
      <c r="B542" s="210" t="s">
        <v>317</v>
      </c>
      <c r="C542" s="210"/>
      <c r="D542" s="210"/>
      <c r="E542" s="210"/>
      <c r="F542" s="51">
        <v>542</v>
      </c>
      <c r="G542" s="167">
        <f>SUM(G543:G547,G552:G556)</f>
        <v>1</v>
      </c>
    </row>
    <row r="543" spans="1:7" ht="18.75" x14ac:dyDescent="0.25">
      <c r="A543" s="209"/>
      <c r="B543" s="183" t="s">
        <v>318</v>
      </c>
      <c r="C543" s="192" t="s">
        <v>225</v>
      </c>
      <c r="D543" s="192"/>
      <c r="E543" s="192"/>
      <c r="F543" s="51">
        <v>543</v>
      </c>
      <c r="G543" s="21">
        <v>1</v>
      </c>
    </row>
    <row r="544" spans="1:7" ht="18.75" x14ac:dyDescent="0.25">
      <c r="A544" s="209"/>
      <c r="B544" s="183"/>
      <c r="C544" s="192" t="s">
        <v>226</v>
      </c>
      <c r="D544" s="192"/>
      <c r="E544" s="192"/>
      <c r="F544" s="51">
        <v>544</v>
      </c>
      <c r="G544" s="21">
        <v>0</v>
      </c>
    </row>
    <row r="545" spans="1:7" ht="18.75" x14ac:dyDescent="0.25">
      <c r="A545" s="209"/>
      <c r="B545" s="183"/>
      <c r="C545" s="192" t="s">
        <v>372</v>
      </c>
      <c r="D545" s="192"/>
      <c r="E545" s="192"/>
      <c r="F545" s="51">
        <v>545</v>
      </c>
      <c r="G545" s="21">
        <v>0</v>
      </c>
    </row>
    <row r="546" spans="1:7" ht="18.75" x14ac:dyDescent="0.25">
      <c r="A546" s="209"/>
      <c r="B546" s="183"/>
      <c r="C546" s="192" t="s">
        <v>227</v>
      </c>
      <c r="D546" s="192"/>
      <c r="E546" s="192"/>
      <c r="F546" s="51">
        <v>546</v>
      </c>
      <c r="G546" s="21">
        <v>0</v>
      </c>
    </row>
    <row r="547" spans="1:7" ht="18.75" x14ac:dyDescent="0.25">
      <c r="A547" s="209"/>
      <c r="B547" s="183"/>
      <c r="C547" s="208" t="s">
        <v>346</v>
      </c>
      <c r="D547" s="219" t="s">
        <v>6</v>
      </c>
      <c r="E547" s="219"/>
      <c r="F547" s="51">
        <v>547</v>
      </c>
      <c r="G547" s="149">
        <f>SUM(G548:G551)</f>
        <v>0</v>
      </c>
    </row>
    <row r="548" spans="1:7" ht="18.75" x14ac:dyDescent="0.25">
      <c r="A548" s="209"/>
      <c r="B548" s="183"/>
      <c r="C548" s="208"/>
      <c r="D548" s="192" t="s">
        <v>319</v>
      </c>
      <c r="E548" s="192"/>
      <c r="F548" s="51">
        <v>548</v>
      </c>
      <c r="G548" s="21">
        <v>0</v>
      </c>
    </row>
    <row r="549" spans="1:7" ht="18.75" x14ac:dyDescent="0.25">
      <c r="A549" s="209"/>
      <c r="B549" s="183"/>
      <c r="C549" s="208"/>
      <c r="D549" s="192" t="s">
        <v>347</v>
      </c>
      <c r="E549" s="192"/>
      <c r="F549" s="51">
        <v>549</v>
      </c>
      <c r="G549" s="21">
        <v>0</v>
      </c>
    </row>
    <row r="550" spans="1:7" ht="18.75" x14ac:dyDescent="0.25">
      <c r="A550" s="209"/>
      <c r="B550" s="183"/>
      <c r="C550" s="208"/>
      <c r="D550" s="192" t="s">
        <v>228</v>
      </c>
      <c r="E550" s="192"/>
      <c r="F550" s="51">
        <v>550</v>
      </c>
      <c r="G550" s="21">
        <v>0</v>
      </c>
    </row>
    <row r="551" spans="1:7" ht="18.75" x14ac:dyDescent="0.25">
      <c r="A551" s="209"/>
      <c r="B551" s="183"/>
      <c r="C551" s="208"/>
      <c r="D551" s="202" t="s">
        <v>401</v>
      </c>
      <c r="E551" s="202"/>
      <c r="F551" s="51">
        <v>551</v>
      </c>
      <c r="G551" s="21">
        <v>0</v>
      </c>
    </row>
    <row r="552" spans="1:7" ht="18.75" x14ac:dyDescent="0.25">
      <c r="A552" s="209"/>
      <c r="B552" s="183" t="s">
        <v>320</v>
      </c>
      <c r="C552" s="192" t="s">
        <v>225</v>
      </c>
      <c r="D552" s="192"/>
      <c r="E552" s="192"/>
      <c r="F552" s="51">
        <v>552</v>
      </c>
      <c r="G552" s="21">
        <v>0</v>
      </c>
    </row>
    <row r="553" spans="1:7" ht="18.75" x14ac:dyDescent="0.25">
      <c r="A553" s="209"/>
      <c r="B553" s="183"/>
      <c r="C553" s="192" t="s">
        <v>226</v>
      </c>
      <c r="D553" s="192"/>
      <c r="E553" s="192"/>
      <c r="F553" s="51">
        <v>553</v>
      </c>
      <c r="G553" s="21">
        <v>0</v>
      </c>
    </row>
    <row r="554" spans="1:7" ht="18.75" x14ac:dyDescent="0.25">
      <c r="A554" s="209"/>
      <c r="B554" s="183"/>
      <c r="C554" s="192" t="s">
        <v>372</v>
      </c>
      <c r="D554" s="192"/>
      <c r="E554" s="192"/>
      <c r="F554" s="51">
        <v>554</v>
      </c>
      <c r="G554" s="21">
        <v>0</v>
      </c>
    </row>
    <row r="555" spans="1:7" ht="18.75" x14ac:dyDescent="0.25">
      <c r="A555" s="209"/>
      <c r="B555" s="183"/>
      <c r="C555" s="192" t="s">
        <v>227</v>
      </c>
      <c r="D555" s="192"/>
      <c r="E555" s="192"/>
      <c r="F555" s="51">
        <v>555</v>
      </c>
      <c r="G555" s="21">
        <v>0</v>
      </c>
    </row>
    <row r="556" spans="1:7" ht="18.75" x14ac:dyDescent="0.25">
      <c r="A556" s="209"/>
      <c r="B556" s="183"/>
      <c r="C556" s="208" t="s">
        <v>346</v>
      </c>
      <c r="D556" s="219" t="s">
        <v>6</v>
      </c>
      <c r="E556" s="219"/>
      <c r="F556" s="51">
        <v>556</v>
      </c>
      <c r="G556" s="149">
        <f>SUM(G557:G560)</f>
        <v>0</v>
      </c>
    </row>
    <row r="557" spans="1:7" ht="18.75" x14ac:dyDescent="0.25">
      <c r="A557" s="209"/>
      <c r="B557" s="183"/>
      <c r="C557" s="208"/>
      <c r="D557" s="192" t="s">
        <v>319</v>
      </c>
      <c r="E557" s="192"/>
      <c r="F557" s="51">
        <v>557</v>
      </c>
      <c r="G557" s="21">
        <v>0</v>
      </c>
    </row>
    <row r="558" spans="1:7" ht="18.75" x14ac:dyDescent="0.25">
      <c r="A558" s="209"/>
      <c r="B558" s="183"/>
      <c r="C558" s="208"/>
      <c r="D558" s="192" t="s">
        <v>347</v>
      </c>
      <c r="E558" s="192"/>
      <c r="F558" s="51">
        <v>558</v>
      </c>
      <c r="G558" s="21">
        <v>0</v>
      </c>
    </row>
    <row r="559" spans="1:7" ht="18.75" x14ac:dyDescent="0.25">
      <c r="A559" s="209"/>
      <c r="B559" s="183"/>
      <c r="C559" s="208"/>
      <c r="D559" s="192" t="s">
        <v>228</v>
      </c>
      <c r="E559" s="192"/>
      <c r="F559" s="51">
        <v>559</v>
      </c>
      <c r="G559" s="21">
        <v>0</v>
      </c>
    </row>
    <row r="560" spans="1:7" ht="18.75" x14ac:dyDescent="0.25">
      <c r="A560" s="209"/>
      <c r="B560" s="183"/>
      <c r="C560" s="208"/>
      <c r="D560" s="202" t="s">
        <v>402</v>
      </c>
      <c r="E560" s="202"/>
      <c r="F560" s="51">
        <v>560</v>
      </c>
      <c r="G560" s="21">
        <v>0</v>
      </c>
    </row>
    <row r="561" spans="1:7" ht="15.75" customHeight="1" x14ac:dyDescent="0.25">
      <c r="A561" s="352" t="s">
        <v>241</v>
      </c>
      <c r="B561" s="318" t="s">
        <v>314</v>
      </c>
      <c r="C561" s="318"/>
      <c r="D561" s="318" t="s">
        <v>242</v>
      </c>
      <c r="E561" s="318"/>
      <c r="F561" s="51">
        <v>561</v>
      </c>
      <c r="G561" s="150">
        <f>SUM(G563,G565,G567,G569,G571,G573,G575)</f>
        <v>66420</v>
      </c>
    </row>
    <row r="562" spans="1:7" ht="15.75" customHeight="1" x14ac:dyDescent="0.25">
      <c r="A562" s="352"/>
      <c r="B562" s="318"/>
      <c r="C562" s="318"/>
      <c r="D562" s="319" t="s">
        <v>243</v>
      </c>
      <c r="E562" s="319"/>
      <c r="F562" s="51">
        <v>562</v>
      </c>
      <c r="G562" s="133">
        <f>SUM(G564,G566,G568,G570,G572,G574,G576)</f>
        <v>0</v>
      </c>
    </row>
    <row r="563" spans="1:7" ht="15.75" customHeight="1" x14ac:dyDescent="0.25">
      <c r="A563" s="352"/>
      <c r="B563" s="183" t="s">
        <v>251</v>
      </c>
      <c r="C563" s="183" t="s">
        <v>244</v>
      </c>
      <c r="D563" s="183"/>
      <c r="E563" s="151" t="s">
        <v>242</v>
      </c>
      <c r="F563" s="51">
        <v>563</v>
      </c>
      <c r="G563" s="27">
        <v>11111</v>
      </c>
    </row>
    <row r="564" spans="1:7" ht="15.75" customHeight="1" x14ac:dyDescent="0.25">
      <c r="A564" s="352"/>
      <c r="B564" s="183"/>
      <c r="C564" s="183"/>
      <c r="D564" s="183"/>
      <c r="E564" s="152" t="s">
        <v>243</v>
      </c>
      <c r="F564" s="51">
        <v>564</v>
      </c>
      <c r="G564" s="28"/>
    </row>
    <row r="565" spans="1:7" ht="15.75" customHeight="1" x14ac:dyDescent="0.25">
      <c r="A565" s="352"/>
      <c r="B565" s="183"/>
      <c r="C565" s="183" t="s">
        <v>245</v>
      </c>
      <c r="D565" s="183"/>
      <c r="E565" s="151" t="s">
        <v>242</v>
      </c>
      <c r="F565" s="51">
        <v>565</v>
      </c>
      <c r="G565" s="27">
        <v>243</v>
      </c>
    </row>
    <row r="566" spans="1:7" ht="15.75" customHeight="1" x14ac:dyDescent="0.25">
      <c r="A566" s="352"/>
      <c r="B566" s="183"/>
      <c r="C566" s="183"/>
      <c r="D566" s="183"/>
      <c r="E566" s="152" t="s">
        <v>243</v>
      </c>
      <c r="F566" s="51">
        <v>566</v>
      </c>
      <c r="G566" s="28"/>
    </row>
    <row r="567" spans="1:7" ht="15.75" customHeight="1" x14ac:dyDescent="0.25">
      <c r="A567" s="352"/>
      <c r="B567" s="183"/>
      <c r="C567" s="183" t="s">
        <v>246</v>
      </c>
      <c r="D567" s="183"/>
      <c r="E567" s="151" t="s">
        <v>242</v>
      </c>
      <c r="F567" s="51">
        <v>567</v>
      </c>
      <c r="G567" s="27">
        <v>1749</v>
      </c>
    </row>
    <row r="568" spans="1:7" ht="15.75" customHeight="1" x14ac:dyDescent="0.25">
      <c r="A568" s="352"/>
      <c r="B568" s="183"/>
      <c r="C568" s="183"/>
      <c r="D568" s="183"/>
      <c r="E568" s="152" t="s">
        <v>243</v>
      </c>
      <c r="F568" s="51">
        <v>568</v>
      </c>
      <c r="G568" s="28"/>
    </row>
    <row r="569" spans="1:7" ht="15.75" customHeight="1" x14ac:dyDescent="0.25">
      <c r="A569" s="352"/>
      <c r="B569" s="183"/>
      <c r="C569" s="183" t="s">
        <v>247</v>
      </c>
      <c r="D569" s="183"/>
      <c r="E569" s="151" t="s">
        <v>242</v>
      </c>
      <c r="F569" s="51">
        <v>569</v>
      </c>
      <c r="G569" s="27">
        <v>1023</v>
      </c>
    </row>
    <row r="570" spans="1:7" ht="15.75" customHeight="1" x14ac:dyDescent="0.25">
      <c r="A570" s="352"/>
      <c r="B570" s="183"/>
      <c r="C570" s="183"/>
      <c r="D570" s="183"/>
      <c r="E570" s="152" t="s">
        <v>243</v>
      </c>
      <c r="F570" s="51">
        <v>570</v>
      </c>
      <c r="G570" s="28"/>
    </row>
    <row r="571" spans="1:7" ht="15.75" customHeight="1" x14ac:dyDescent="0.25">
      <c r="A571" s="352"/>
      <c r="B571" s="183"/>
      <c r="C571" s="183" t="s">
        <v>248</v>
      </c>
      <c r="D571" s="183"/>
      <c r="E571" s="151" t="s">
        <v>242</v>
      </c>
      <c r="F571" s="51">
        <v>571</v>
      </c>
      <c r="G571" s="27">
        <v>51853</v>
      </c>
    </row>
    <row r="572" spans="1:7" ht="15.75" customHeight="1" x14ac:dyDescent="0.25">
      <c r="A572" s="352"/>
      <c r="B572" s="183"/>
      <c r="C572" s="183"/>
      <c r="D572" s="183"/>
      <c r="E572" s="152" t="s">
        <v>243</v>
      </c>
      <c r="F572" s="51">
        <v>572</v>
      </c>
      <c r="G572" s="28"/>
    </row>
    <row r="573" spans="1:7" ht="15.75" customHeight="1" x14ac:dyDescent="0.25">
      <c r="A573" s="352"/>
      <c r="B573" s="183"/>
      <c r="C573" s="261" t="s">
        <v>249</v>
      </c>
      <c r="D573" s="261"/>
      <c r="E573" s="151" t="s">
        <v>242</v>
      </c>
      <c r="F573" s="51">
        <v>573</v>
      </c>
      <c r="G573" s="27">
        <v>393</v>
      </c>
    </row>
    <row r="574" spans="1:7" ht="15.75" customHeight="1" x14ac:dyDescent="0.25">
      <c r="A574" s="352"/>
      <c r="B574" s="183"/>
      <c r="C574" s="261"/>
      <c r="D574" s="261"/>
      <c r="E574" s="152" t="s">
        <v>243</v>
      </c>
      <c r="F574" s="51">
        <v>574</v>
      </c>
      <c r="G574" s="28"/>
    </row>
    <row r="575" spans="1:7" ht="15.75" customHeight="1" x14ac:dyDescent="0.25">
      <c r="A575" s="352"/>
      <c r="B575" s="183"/>
      <c r="C575" s="343" t="s">
        <v>315</v>
      </c>
      <c r="D575" s="343"/>
      <c r="E575" s="151" t="s">
        <v>242</v>
      </c>
      <c r="F575" s="51">
        <v>575</v>
      </c>
      <c r="G575" s="27">
        <v>48</v>
      </c>
    </row>
    <row r="576" spans="1:7" ht="24" customHeight="1" x14ac:dyDescent="0.25">
      <c r="A576" s="352"/>
      <c r="B576" s="183"/>
      <c r="C576" s="343"/>
      <c r="D576" s="343"/>
      <c r="E576" s="152" t="s">
        <v>243</v>
      </c>
      <c r="F576" s="51">
        <v>576</v>
      </c>
      <c r="G576" s="28"/>
    </row>
    <row r="577" spans="1:7" ht="18.75" customHeight="1" x14ac:dyDescent="0.25">
      <c r="A577" s="352"/>
      <c r="B577" s="183"/>
      <c r="C577" s="333" t="s">
        <v>483</v>
      </c>
      <c r="D577" s="333"/>
      <c r="E577" s="151" t="s">
        <v>242</v>
      </c>
      <c r="F577" s="51">
        <v>577</v>
      </c>
      <c r="G577" s="27">
        <v>3</v>
      </c>
    </row>
    <row r="578" spans="1:7" ht="18.75" customHeight="1" x14ac:dyDescent="0.25">
      <c r="A578" s="352"/>
      <c r="B578" s="183"/>
      <c r="C578" s="333"/>
      <c r="D578" s="333"/>
      <c r="E578" s="152" t="s">
        <v>243</v>
      </c>
      <c r="F578" s="51">
        <v>578</v>
      </c>
      <c r="G578" s="28"/>
    </row>
    <row r="579" spans="1:7" ht="18.75" x14ac:dyDescent="0.25">
      <c r="A579" s="191" t="s">
        <v>250</v>
      </c>
      <c r="B579" s="183" t="s">
        <v>484</v>
      </c>
      <c r="C579" s="193" t="s">
        <v>6</v>
      </c>
      <c r="D579" s="193"/>
      <c r="E579" s="193"/>
      <c r="F579" s="51">
        <v>579</v>
      </c>
      <c r="G579" s="153">
        <f>SUM(G580:G581,G583:G587)</f>
        <v>79.5</v>
      </c>
    </row>
    <row r="580" spans="1:7" ht="18.75" x14ac:dyDescent="0.25">
      <c r="A580" s="191"/>
      <c r="B580" s="183"/>
      <c r="C580" s="207" t="s">
        <v>7</v>
      </c>
      <c r="D580" s="192" t="s">
        <v>264</v>
      </c>
      <c r="E580" s="192"/>
      <c r="F580" s="51">
        <v>580</v>
      </c>
      <c r="G580" s="25">
        <v>4</v>
      </c>
    </row>
    <row r="581" spans="1:7" ht="18.75" x14ac:dyDescent="0.25">
      <c r="A581" s="191"/>
      <c r="B581" s="183"/>
      <c r="C581" s="207"/>
      <c r="D581" s="192" t="s">
        <v>266</v>
      </c>
      <c r="E581" s="192"/>
      <c r="F581" s="51">
        <v>581</v>
      </c>
      <c r="G581" s="25">
        <v>38</v>
      </c>
    </row>
    <row r="582" spans="1:7" ht="18.75" x14ac:dyDescent="0.25">
      <c r="A582" s="191"/>
      <c r="B582" s="183"/>
      <c r="C582" s="207"/>
      <c r="D582" s="154" t="s">
        <v>251</v>
      </c>
      <c r="E582" s="154" t="s">
        <v>252</v>
      </c>
      <c r="F582" s="51">
        <v>582</v>
      </c>
      <c r="G582" s="25">
        <v>20</v>
      </c>
    </row>
    <row r="583" spans="1:7" ht="18.75" x14ac:dyDescent="0.25">
      <c r="A583" s="191"/>
      <c r="B583" s="183"/>
      <c r="C583" s="207"/>
      <c r="D583" s="192" t="s">
        <v>253</v>
      </c>
      <c r="E583" s="192"/>
      <c r="F583" s="51">
        <v>583</v>
      </c>
      <c r="G583" s="25">
        <v>2</v>
      </c>
    </row>
    <row r="584" spans="1:7" ht="18.75" x14ac:dyDescent="0.25">
      <c r="A584" s="191"/>
      <c r="B584" s="183"/>
      <c r="C584" s="207"/>
      <c r="D584" s="192" t="s">
        <v>263</v>
      </c>
      <c r="E584" s="192"/>
      <c r="F584" s="51">
        <v>584</v>
      </c>
      <c r="G584" s="25">
        <v>7</v>
      </c>
    </row>
    <row r="585" spans="1:7" ht="18.75" x14ac:dyDescent="0.25">
      <c r="A585" s="191"/>
      <c r="B585" s="183"/>
      <c r="C585" s="207"/>
      <c r="D585" s="192" t="s">
        <v>265</v>
      </c>
      <c r="E585" s="192"/>
      <c r="F585" s="51">
        <v>585</v>
      </c>
      <c r="G585" s="25">
        <v>1</v>
      </c>
    </row>
    <row r="586" spans="1:7" ht="18.75" x14ac:dyDescent="0.25">
      <c r="A586" s="191"/>
      <c r="B586" s="183"/>
      <c r="C586" s="207"/>
      <c r="D586" s="192" t="s">
        <v>254</v>
      </c>
      <c r="E586" s="192"/>
      <c r="F586" s="51">
        <v>586</v>
      </c>
      <c r="G586" s="25">
        <v>8</v>
      </c>
    </row>
    <row r="587" spans="1:7" ht="18.75" x14ac:dyDescent="0.25">
      <c r="A587" s="191"/>
      <c r="B587" s="183"/>
      <c r="C587" s="207"/>
      <c r="D587" s="192" t="s">
        <v>262</v>
      </c>
      <c r="E587" s="192"/>
      <c r="F587" s="51">
        <v>587</v>
      </c>
      <c r="G587" s="25">
        <v>19.5</v>
      </c>
    </row>
    <row r="588" spans="1:7" ht="18.75" x14ac:dyDescent="0.25">
      <c r="A588" s="191"/>
      <c r="B588" s="183" t="s">
        <v>485</v>
      </c>
      <c r="C588" s="193" t="s">
        <v>6</v>
      </c>
      <c r="D588" s="193"/>
      <c r="E588" s="193"/>
      <c r="F588" s="51">
        <v>588</v>
      </c>
      <c r="G588" s="155">
        <f>SUM(G590:G591,G593:G597)</f>
        <v>53</v>
      </c>
    </row>
    <row r="589" spans="1:7" ht="18.75" x14ac:dyDescent="0.25">
      <c r="A589" s="191"/>
      <c r="B589" s="183"/>
      <c r="C589" s="194" t="s">
        <v>326</v>
      </c>
      <c r="D589" s="194"/>
      <c r="E589" s="194"/>
      <c r="F589" s="51">
        <v>589</v>
      </c>
      <c r="G589" s="39">
        <v>5</v>
      </c>
    </row>
    <row r="590" spans="1:7" ht="18.75" x14ac:dyDescent="0.25">
      <c r="A590" s="191"/>
      <c r="B590" s="183"/>
      <c r="C590" s="207" t="s">
        <v>7</v>
      </c>
      <c r="D590" s="192" t="s">
        <v>264</v>
      </c>
      <c r="E590" s="192"/>
      <c r="F590" s="51">
        <v>590</v>
      </c>
      <c r="G590" s="26">
        <v>2</v>
      </c>
    </row>
    <row r="591" spans="1:7" ht="18.75" x14ac:dyDescent="0.25">
      <c r="A591" s="191"/>
      <c r="B591" s="183"/>
      <c r="C591" s="207"/>
      <c r="D591" s="192" t="s">
        <v>266</v>
      </c>
      <c r="E591" s="192"/>
      <c r="F591" s="51">
        <v>591</v>
      </c>
      <c r="G591" s="26">
        <v>26</v>
      </c>
    </row>
    <row r="592" spans="1:7" ht="18.75" x14ac:dyDescent="0.25">
      <c r="A592" s="191"/>
      <c r="B592" s="183"/>
      <c r="C592" s="207"/>
      <c r="D592" s="154" t="s">
        <v>251</v>
      </c>
      <c r="E592" s="154" t="s">
        <v>252</v>
      </c>
      <c r="F592" s="51">
        <v>592</v>
      </c>
      <c r="G592" s="26">
        <v>16</v>
      </c>
    </row>
    <row r="593" spans="1:7" ht="18.75" x14ac:dyDescent="0.25">
      <c r="A593" s="191"/>
      <c r="B593" s="183"/>
      <c r="C593" s="207"/>
      <c r="D593" s="192" t="s">
        <v>253</v>
      </c>
      <c r="E593" s="192"/>
      <c r="F593" s="51">
        <v>593</v>
      </c>
      <c r="G593" s="26">
        <v>2</v>
      </c>
    </row>
    <row r="594" spans="1:7" ht="18.75" x14ac:dyDescent="0.25">
      <c r="A594" s="191"/>
      <c r="B594" s="183"/>
      <c r="C594" s="207"/>
      <c r="D594" s="192" t="s">
        <v>263</v>
      </c>
      <c r="E594" s="192"/>
      <c r="F594" s="51">
        <v>594</v>
      </c>
      <c r="G594" s="26">
        <v>4</v>
      </c>
    </row>
    <row r="595" spans="1:7" ht="18.75" x14ac:dyDescent="0.25">
      <c r="A595" s="191"/>
      <c r="B595" s="183"/>
      <c r="C595" s="207"/>
      <c r="D595" s="192" t="s">
        <v>265</v>
      </c>
      <c r="E595" s="192"/>
      <c r="F595" s="51">
        <v>595</v>
      </c>
      <c r="G595" s="26">
        <v>1</v>
      </c>
    </row>
    <row r="596" spans="1:7" ht="18.75" x14ac:dyDescent="0.25">
      <c r="A596" s="191"/>
      <c r="B596" s="183"/>
      <c r="C596" s="207"/>
      <c r="D596" s="192" t="s">
        <v>254</v>
      </c>
      <c r="E596" s="192"/>
      <c r="F596" s="51">
        <v>596</v>
      </c>
      <c r="G596" s="26">
        <v>5</v>
      </c>
    </row>
    <row r="597" spans="1:7" ht="18.75" x14ac:dyDescent="0.25">
      <c r="A597" s="191"/>
      <c r="B597" s="183"/>
      <c r="C597" s="207"/>
      <c r="D597" s="192" t="s">
        <v>262</v>
      </c>
      <c r="E597" s="192"/>
      <c r="F597" s="51">
        <v>597</v>
      </c>
      <c r="G597" s="26">
        <v>13</v>
      </c>
    </row>
    <row r="598" spans="1:7" ht="18.75" x14ac:dyDescent="0.25">
      <c r="A598" s="191"/>
      <c r="B598" s="183" t="s">
        <v>486</v>
      </c>
      <c r="C598" s="193" t="s">
        <v>6</v>
      </c>
      <c r="D598" s="193"/>
      <c r="E598" s="193"/>
      <c r="F598" s="51">
        <v>598</v>
      </c>
      <c r="G598" s="153">
        <f>SUM(G600:G601,G603:G607)</f>
        <v>25</v>
      </c>
    </row>
    <row r="599" spans="1:7" ht="18.75" x14ac:dyDescent="0.25">
      <c r="A599" s="191"/>
      <c r="B599" s="183"/>
      <c r="C599" s="194" t="s">
        <v>326</v>
      </c>
      <c r="D599" s="194"/>
      <c r="E599" s="194"/>
      <c r="F599" s="51">
        <v>599</v>
      </c>
      <c r="G599" s="40">
        <v>2</v>
      </c>
    </row>
    <row r="600" spans="1:7" ht="18.75" x14ac:dyDescent="0.25">
      <c r="A600" s="191"/>
      <c r="B600" s="183"/>
      <c r="C600" s="207" t="s">
        <v>7</v>
      </c>
      <c r="D600" s="192" t="s">
        <v>264</v>
      </c>
      <c r="E600" s="192"/>
      <c r="F600" s="51">
        <v>600</v>
      </c>
      <c r="G600" s="25">
        <v>2</v>
      </c>
    </row>
    <row r="601" spans="1:7" ht="18.75" x14ac:dyDescent="0.25">
      <c r="A601" s="191"/>
      <c r="B601" s="183"/>
      <c r="C601" s="207"/>
      <c r="D601" s="192" t="s">
        <v>266</v>
      </c>
      <c r="E601" s="192"/>
      <c r="F601" s="51">
        <v>601</v>
      </c>
      <c r="G601" s="25">
        <v>12</v>
      </c>
    </row>
    <row r="602" spans="1:7" ht="18.75" x14ac:dyDescent="0.25">
      <c r="A602" s="191"/>
      <c r="B602" s="183"/>
      <c r="C602" s="207"/>
      <c r="D602" s="154" t="s">
        <v>251</v>
      </c>
      <c r="E602" s="154" t="s">
        <v>252</v>
      </c>
      <c r="F602" s="51">
        <v>602</v>
      </c>
      <c r="G602" s="25">
        <v>1</v>
      </c>
    </row>
    <row r="603" spans="1:7" ht="18.75" x14ac:dyDescent="0.25">
      <c r="A603" s="191"/>
      <c r="B603" s="183"/>
      <c r="C603" s="207"/>
      <c r="D603" s="192" t="s">
        <v>253</v>
      </c>
      <c r="E603" s="192"/>
      <c r="F603" s="51">
        <v>603</v>
      </c>
      <c r="G603" s="25">
        <v>1</v>
      </c>
    </row>
    <row r="604" spans="1:7" ht="18.75" x14ac:dyDescent="0.25">
      <c r="A604" s="191"/>
      <c r="B604" s="183"/>
      <c r="C604" s="207"/>
      <c r="D604" s="192" t="s">
        <v>263</v>
      </c>
      <c r="E604" s="192"/>
      <c r="F604" s="51">
        <v>604</v>
      </c>
      <c r="G604" s="25">
        <v>2</v>
      </c>
    </row>
    <row r="605" spans="1:7" ht="18.75" x14ac:dyDescent="0.25">
      <c r="A605" s="191"/>
      <c r="B605" s="183"/>
      <c r="C605" s="207"/>
      <c r="D605" s="192" t="s">
        <v>265</v>
      </c>
      <c r="E605" s="192"/>
      <c r="F605" s="51">
        <v>605</v>
      </c>
      <c r="G605" s="25">
        <v>0</v>
      </c>
    </row>
    <row r="606" spans="1:7" ht="18.75" x14ac:dyDescent="0.25">
      <c r="A606" s="191"/>
      <c r="B606" s="183"/>
      <c r="C606" s="207"/>
      <c r="D606" s="192" t="s">
        <v>254</v>
      </c>
      <c r="E606" s="192"/>
      <c r="F606" s="51">
        <v>606</v>
      </c>
      <c r="G606" s="25">
        <v>2</v>
      </c>
    </row>
    <row r="607" spans="1:7" ht="18.75" x14ac:dyDescent="0.25">
      <c r="A607" s="191"/>
      <c r="B607" s="183"/>
      <c r="C607" s="207"/>
      <c r="D607" s="192" t="s">
        <v>262</v>
      </c>
      <c r="E607" s="192"/>
      <c r="F607" s="51">
        <v>607</v>
      </c>
      <c r="G607" s="25">
        <v>6</v>
      </c>
    </row>
    <row r="608" spans="1:7" ht="15.75" x14ac:dyDescent="0.25">
      <c r="A608" s="191"/>
      <c r="B608" s="329" t="s">
        <v>255</v>
      </c>
      <c r="C608" s="330" t="s">
        <v>64</v>
      </c>
      <c r="D608" s="330"/>
      <c r="E608" s="330"/>
      <c r="F608" s="51">
        <v>608</v>
      </c>
      <c r="G608" s="156">
        <f>SUM(G609:G610,G612:G616)</f>
        <v>8</v>
      </c>
    </row>
    <row r="609" spans="1:7" ht="18.75" x14ac:dyDescent="0.25">
      <c r="A609" s="191"/>
      <c r="B609" s="329"/>
      <c r="C609" s="207" t="s">
        <v>27</v>
      </c>
      <c r="D609" s="192" t="s">
        <v>264</v>
      </c>
      <c r="E609" s="192"/>
      <c r="F609" s="51">
        <v>609</v>
      </c>
      <c r="G609" s="21">
        <v>2</v>
      </c>
    </row>
    <row r="610" spans="1:7" ht="18.75" x14ac:dyDescent="0.25">
      <c r="A610" s="191"/>
      <c r="B610" s="329"/>
      <c r="C610" s="207"/>
      <c r="D610" s="192" t="s">
        <v>266</v>
      </c>
      <c r="E610" s="192"/>
      <c r="F610" s="51">
        <v>610</v>
      </c>
      <c r="G610" s="21">
        <v>1</v>
      </c>
    </row>
    <row r="611" spans="1:7" ht="18.75" x14ac:dyDescent="0.25">
      <c r="A611" s="191"/>
      <c r="B611" s="329"/>
      <c r="C611" s="207"/>
      <c r="D611" s="154" t="s">
        <v>251</v>
      </c>
      <c r="E611" s="154" t="s">
        <v>252</v>
      </c>
      <c r="F611" s="51">
        <v>611</v>
      </c>
      <c r="G611" s="21">
        <v>1</v>
      </c>
    </row>
    <row r="612" spans="1:7" ht="18.75" x14ac:dyDescent="0.25">
      <c r="A612" s="191"/>
      <c r="B612" s="329"/>
      <c r="C612" s="207"/>
      <c r="D612" s="192" t="s">
        <v>253</v>
      </c>
      <c r="E612" s="192"/>
      <c r="F612" s="51">
        <v>612</v>
      </c>
      <c r="G612" s="21">
        <v>0</v>
      </c>
    </row>
    <row r="613" spans="1:7" ht="18.75" x14ac:dyDescent="0.25">
      <c r="A613" s="191"/>
      <c r="B613" s="329"/>
      <c r="C613" s="207"/>
      <c r="D613" s="192" t="s">
        <v>263</v>
      </c>
      <c r="E613" s="192"/>
      <c r="F613" s="51">
        <v>613</v>
      </c>
      <c r="G613" s="21">
        <v>3</v>
      </c>
    </row>
    <row r="614" spans="1:7" ht="18.75" x14ac:dyDescent="0.25">
      <c r="A614" s="191"/>
      <c r="B614" s="329"/>
      <c r="C614" s="207"/>
      <c r="D614" s="192" t="s">
        <v>265</v>
      </c>
      <c r="E614" s="192"/>
      <c r="F614" s="51">
        <v>614</v>
      </c>
      <c r="G614" s="21">
        <v>0</v>
      </c>
    </row>
    <row r="615" spans="1:7" ht="18.75" x14ac:dyDescent="0.25">
      <c r="A615" s="191"/>
      <c r="B615" s="329"/>
      <c r="C615" s="207"/>
      <c r="D615" s="192" t="s">
        <v>254</v>
      </c>
      <c r="E615" s="192"/>
      <c r="F615" s="51">
        <v>615</v>
      </c>
      <c r="G615" s="21">
        <v>2</v>
      </c>
    </row>
    <row r="616" spans="1:7" ht="18.75" x14ac:dyDescent="0.25">
      <c r="A616" s="191"/>
      <c r="B616" s="329"/>
      <c r="C616" s="207"/>
      <c r="D616" s="192" t="s">
        <v>262</v>
      </c>
      <c r="E616" s="192"/>
      <c r="F616" s="51">
        <v>616</v>
      </c>
      <c r="G616" s="21">
        <v>0</v>
      </c>
    </row>
    <row r="617" spans="1:7" ht="15.75" x14ac:dyDescent="0.25">
      <c r="A617" s="191"/>
      <c r="B617" s="228" t="s">
        <v>256</v>
      </c>
      <c r="C617" s="328" t="s">
        <v>64</v>
      </c>
      <c r="D617" s="328"/>
      <c r="E617" s="328"/>
      <c r="F617" s="51">
        <v>617</v>
      </c>
      <c r="G617" s="157">
        <f>SUM(G618:G619,G621:G625)</f>
        <v>0</v>
      </c>
    </row>
    <row r="618" spans="1:7" ht="18.75" x14ac:dyDescent="0.25">
      <c r="A618" s="191"/>
      <c r="B618" s="228"/>
      <c r="C618" s="207" t="s">
        <v>27</v>
      </c>
      <c r="D618" s="192" t="s">
        <v>264</v>
      </c>
      <c r="E618" s="192"/>
      <c r="F618" s="51">
        <v>618</v>
      </c>
      <c r="G618" s="21">
        <v>0</v>
      </c>
    </row>
    <row r="619" spans="1:7" ht="18.75" x14ac:dyDescent="0.25">
      <c r="A619" s="191"/>
      <c r="B619" s="228"/>
      <c r="C619" s="207"/>
      <c r="D619" s="192" t="s">
        <v>266</v>
      </c>
      <c r="E619" s="192"/>
      <c r="F619" s="51">
        <v>619</v>
      </c>
      <c r="G619" s="21">
        <v>0</v>
      </c>
    </row>
    <row r="620" spans="1:7" ht="18.75" x14ac:dyDescent="0.25">
      <c r="A620" s="191"/>
      <c r="B620" s="228"/>
      <c r="C620" s="207"/>
      <c r="D620" s="154" t="s">
        <v>251</v>
      </c>
      <c r="E620" s="154" t="s">
        <v>252</v>
      </c>
      <c r="F620" s="51">
        <v>620</v>
      </c>
      <c r="G620" s="21">
        <v>0</v>
      </c>
    </row>
    <row r="621" spans="1:7" ht="18.75" x14ac:dyDescent="0.25">
      <c r="A621" s="191"/>
      <c r="B621" s="228"/>
      <c r="C621" s="207"/>
      <c r="D621" s="192" t="s">
        <v>253</v>
      </c>
      <c r="E621" s="192"/>
      <c r="F621" s="51">
        <v>621</v>
      </c>
      <c r="G621" s="21">
        <v>0</v>
      </c>
    </row>
    <row r="622" spans="1:7" ht="18.75" x14ac:dyDescent="0.25">
      <c r="A622" s="191"/>
      <c r="B622" s="228"/>
      <c r="C622" s="207"/>
      <c r="D622" s="192" t="s">
        <v>263</v>
      </c>
      <c r="E622" s="192"/>
      <c r="F622" s="51">
        <v>622</v>
      </c>
      <c r="G622" s="21">
        <v>0</v>
      </c>
    </row>
    <row r="623" spans="1:7" ht="18.75" x14ac:dyDescent="0.25">
      <c r="A623" s="191"/>
      <c r="B623" s="228"/>
      <c r="C623" s="207"/>
      <c r="D623" s="192" t="s">
        <v>265</v>
      </c>
      <c r="E623" s="192"/>
      <c r="F623" s="51">
        <v>623</v>
      </c>
      <c r="G623" s="21">
        <v>0</v>
      </c>
    </row>
    <row r="624" spans="1:7" ht="18.75" x14ac:dyDescent="0.25">
      <c r="A624" s="191"/>
      <c r="B624" s="228"/>
      <c r="C624" s="207"/>
      <c r="D624" s="192" t="s">
        <v>254</v>
      </c>
      <c r="E624" s="192"/>
      <c r="F624" s="51">
        <v>624</v>
      </c>
      <c r="G624" s="21">
        <v>0</v>
      </c>
    </row>
    <row r="625" spans="1:7" ht="18.75" x14ac:dyDescent="0.25">
      <c r="A625" s="191"/>
      <c r="B625" s="228"/>
      <c r="C625" s="207"/>
      <c r="D625" s="192" t="s">
        <v>262</v>
      </c>
      <c r="E625" s="192"/>
      <c r="F625" s="51">
        <v>625</v>
      </c>
      <c r="G625" s="21">
        <v>0</v>
      </c>
    </row>
  </sheetData>
  <sheetProtection algorithmName="SHA-512" hashValue="2aWn+3WbRrzX6UWUAcCuWrlS4gWT7wIVkZhP4GrRAMSwQsUrR3kDb6+SbGXlFqEdZMmA3ukge4rjd4ul0Y5Tqg==" saltValue="rcNOyjqg+GR8vHIApi3Kgw==" spinCount="100000" sheet="1" objects="1" scenarios="1"/>
  <mergeCells count="637">
    <mergeCell ref="B563:B578"/>
    <mergeCell ref="A561:A578"/>
    <mergeCell ref="C496:C501"/>
    <mergeCell ref="D496:E496"/>
    <mergeCell ref="D497:E497"/>
    <mergeCell ref="D498:E498"/>
    <mergeCell ref="D499:E499"/>
    <mergeCell ref="D500:E500"/>
    <mergeCell ref="D501:E501"/>
    <mergeCell ref="A469:A501"/>
    <mergeCell ref="B486:E486"/>
    <mergeCell ref="C488:E488"/>
    <mergeCell ref="C489:E489"/>
    <mergeCell ref="C490:E490"/>
    <mergeCell ref="C491:E491"/>
    <mergeCell ref="C492:E492"/>
    <mergeCell ref="C493:E493"/>
    <mergeCell ref="C494:E494"/>
    <mergeCell ref="C487:E487"/>
    <mergeCell ref="C495:E495"/>
    <mergeCell ref="B512:B515"/>
    <mergeCell ref="C546:E546"/>
    <mergeCell ref="C512:E512"/>
    <mergeCell ref="C515:E515"/>
    <mergeCell ref="A270:A291"/>
    <mergeCell ref="B270:E270"/>
    <mergeCell ref="B269:E269"/>
    <mergeCell ref="B267:E267"/>
    <mergeCell ref="A267:A269"/>
    <mergeCell ref="A321:A347"/>
    <mergeCell ref="B321:E321"/>
    <mergeCell ref="B322:B324"/>
    <mergeCell ref="C323:E323"/>
    <mergeCell ref="C322:E322"/>
    <mergeCell ref="C324:E324"/>
    <mergeCell ref="D316:E316"/>
    <mergeCell ref="B343:D344"/>
    <mergeCell ref="B292:B310"/>
    <mergeCell ref="B268:E268"/>
    <mergeCell ref="B311:D312"/>
    <mergeCell ref="B313:C319"/>
    <mergeCell ref="B271:B291"/>
    <mergeCell ref="C271:C276"/>
    <mergeCell ref="D271:E271"/>
    <mergeCell ref="D272:D273"/>
    <mergeCell ref="D299:E299"/>
    <mergeCell ref="D300:E300"/>
    <mergeCell ref="D301:E301"/>
    <mergeCell ref="A1:E1"/>
    <mergeCell ref="A2:E2"/>
    <mergeCell ref="B135:B140"/>
    <mergeCell ref="C563:D564"/>
    <mergeCell ref="C575:D576"/>
    <mergeCell ref="C573:D574"/>
    <mergeCell ref="C571:D572"/>
    <mergeCell ref="C569:D570"/>
    <mergeCell ref="C567:D568"/>
    <mergeCell ref="C565:D566"/>
    <mergeCell ref="B348:E348"/>
    <mergeCell ref="B345:D346"/>
    <mergeCell ref="D305:E305"/>
    <mergeCell ref="D306:E306"/>
    <mergeCell ref="D307:E307"/>
    <mergeCell ref="D308:E308"/>
    <mergeCell ref="D309:E309"/>
    <mergeCell ref="D313:E313"/>
    <mergeCell ref="D314:E314"/>
    <mergeCell ref="D315:E315"/>
    <mergeCell ref="A410:A432"/>
    <mergeCell ref="C431:E431"/>
    <mergeCell ref="C432:E432"/>
    <mergeCell ref="C430:E430"/>
    <mergeCell ref="D303:E303"/>
    <mergeCell ref="B335:D336"/>
    <mergeCell ref="B337:D338"/>
    <mergeCell ref="B339:D340"/>
    <mergeCell ref="B341:D342"/>
    <mergeCell ref="D317:E317"/>
    <mergeCell ref="D318:E318"/>
    <mergeCell ref="D319:E319"/>
    <mergeCell ref="C330:D331"/>
    <mergeCell ref="C332:D333"/>
    <mergeCell ref="C325:D326"/>
    <mergeCell ref="C327:D328"/>
    <mergeCell ref="C514:E514"/>
    <mergeCell ref="C513:E513"/>
    <mergeCell ref="B349:E349"/>
    <mergeCell ref="D354:E354"/>
    <mergeCell ref="B355:E355"/>
    <mergeCell ref="D356:E356"/>
    <mergeCell ref="B351:E351"/>
    <mergeCell ref="B350:E350"/>
    <mergeCell ref="B487:B501"/>
    <mergeCell ref="D421:E421"/>
    <mergeCell ref="D422:E422"/>
    <mergeCell ref="B509:E509"/>
    <mergeCell ref="C472:E472"/>
    <mergeCell ref="C471:E471"/>
    <mergeCell ref="C478:E478"/>
    <mergeCell ref="C477:E477"/>
    <mergeCell ref="C476:E476"/>
    <mergeCell ref="C475:E475"/>
    <mergeCell ref="C474:E474"/>
    <mergeCell ref="D417:E417"/>
    <mergeCell ref="D418:E418"/>
    <mergeCell ref="D419:E419"/>
    <mergeCell ref="D420:E420"/>
    <mergeCell ref="B451:B468"/>
    <mergeCell ref="D597:E597"/>
    <mergeCell ref="D530:D531"/>
    <mergeCell ref="D532:D533"/>
    <mergeCell ref="D534:E534"/>
    <mergeCell ref="D535:E535"/>
    <mergeCell ref="C536:C541"/>
    <mergeCell ref="C577:D578"/>
    <mergeCell ref="D538:D539"/>
    <mergeCell ref="D540:E540"/>
    <mergeCell ref="D541:E541"/>
    <mergeCell ref="D550:E550"/>
    <mergeCell ref="D551:E551"/>
    <mergeCell ref="D556:E556"/>
    <mergeCell ref="C590:C597"/>
    <mergeCell ref="D591:E591"/>
    <mergeCell ref="D594:E594"/>
    <mergeCell ref="D596:E596"/>
    <mergeCell ref="D612:E612"/>
    <mergeCell ref="B617:B625"/>
    <mergeCell ref="C617:E617"/>
    <mergeCell ref="C618:C625"/>
    <mergeCell ref="D618:E618"/>
    <mergeCell ref="D619:E619"/>
    <mergeCell ref="D605:E605"/>
    <mergeCell ref="D606:E606"/>
    <mergeCell ref="D607:E607"/>
    <mergeCell ref="B608:B616"/>
    <mergeCell ref="C608:E608"/>
    <mergeCell ref="C609:C616"/>
    <mergeCell ref="D610:E610"/>
    <mergeCell ref="D614:E614"/>
    <mergeCell ref="D615:E615"/>
    <mergeCell ref="D616:E616"/>
    <mergeCell ref="D613:E613"/>
    <mergeCell ref="C600:C607"/>
    <mergeCell ref="D600:E600"/>
    <mergeCell ref="D603:E603"/>
    <mergeCell ref="D623:E623"/>
    <mergeCell ref="D624:E624"/>
    <mergeCell ref="D625:E625"/>
    <mergeCell ref="D293:E293"/>
    <mergeCell ref="D294:E294"/>
    <mergeCell ref="D295:E295"/>
    <mergeCell ref="D296:E296"/>
    <mergeCell ref="D297:E297"/>
    <mergeCell ref="D441:E441"/>
    <mergeCell ref="C453:E453"/>
    <mergeCell ref="C454:C459"/>
    <mergeCell ref="B503:E503"/>
    <mergeCell ref="B502:E502"/>
    <mergeCell ref="D460:E460"/>
    <mergeCell ref="D445:E445"/>
    <mergeCell ref="D446:E446"/>
    <mergeCell ref="D447:E447"/>
    <mergeCell ref="D448:E448"/>
    <mergeCell ref="D449:E449"/>
    <mergeCell ref="D461:E461"/>
    <mergeCell ref="D464:E464"/>
    <mergeCell ref="D465:E465"/>
    <mergeCell ref="B469:E469"/>
    <mergeCell ref="C470:E470"/>
    <mergeCell ref="C479:E479"/>
    <mergeCell ref="D389:D394"/>
    <mergeCell ref="D395:D399"/>
    <mergeCell ref="C292:E292"/>
    <mergeCell ref="B561:C562"/>
    <mergeCell ref="D561:E561"/>
    <mergeCell ref="D562:E562"/>
    <mergeCell ref="B371:D375"/>
    <mergeCell ref="B370:E370"/>
    <mergeCell ref="B369:E369"/>
    <mergeCell ref="B368:E368"/>
    <mergeCell ref="B367:E367"/>
    <mergeCell ref="B366:E366"/>
    <mergeCell ref="C433:C434"/>
    <mergeCell ref="D433:E433"/>
    <mergeCell ref="B423:B428"/>
    <mergeCell ref="C423:E423"/>
    <mergeCell ref="C425:E425"/>
    <mergeCell ref="C426:E426"/>
    <mergeCell ref="C427:E427"/>
    <mergeCell ref="C428:E428"/>
    <mergeCell ref="C417:C422"/>
    <mergeCell ref="D302:E302"/>
    <mergeCell ref="B347:E347"/>
    <mergeCell ref="D436:E436"/>
    <mergeCell ref="D437:E437"/>
    <mergeCell ref="C545:E545"/>
    <mergeCell ref="D274:D275"/>
    <mergeCell ref="C286:C291"/>
    <mergeCell ref="D286:E286"/>
    <mergeCell ref="D287:D288"/>
    <mergeCell ref="D289:D290"/>
    <mergeCell ref="D291:E291"/>
    <mergeCell ref="D278:E278"/>
    <mergeCell ref="D279:E279"/>
    <mergeCell ref="D280:E280"/>
    <mergeCell ref="D276:E276"/>
    <mergeCell ref="C277:C285"/>
    <mergeCell ref="D277:E277"/>
    <mergeCell ref="D281:D282"/>
    <mergeCell ref="D283:D284"/>
    <mergeCell ref="D285:E285"/>
    <mergeCell ref="C12:E12"/>
    <mergeCell ref="C13:E13"/>
    <mergeCell ref="C14:E14"/>
    <mergeCell ref="C15:E15"/>
    <mergeCell ref="C16:E16"/>
    <mergeCell ref="B17:E17"/>
    <mergeCell ref="B46:E46"/>
    <mergeCell ref="B44:E44"/>
    <mergeCell ref="C32:E32"/>
    <mergeCell ref="B7:E7"/>
    <mergeCell ref="B8:C9"/>
    <mergeCell ref="A18:A27"/>
    <mergeCell ref="B18:E18"/>
    <mergeCell ref="B19:E19"/>
    <mergeCell ref="B20:E20"/>
    <mergeCell ref="B21:E21"/>
    <mergeCell ref="B22:C24"/>
    <mergeCell ref="D22:E22"/>
    <mergeCell ref="D23:E23"/>
    <mergeCell ref="D24:E24"/>
    <mergeCell ref="B25:E25"/>
    <mergeCell ref="B26:E26"/>
    <mergeCell ref="B27:E27"/>
    <mergeCell ref="A3:A17"/>
    <mergeCell ref="B3:E3"/>
    <mergeCell ref="B4:E4"/>
    <mergeCell ref="B5:E5"/>
    <mergeCell ref="B6:E6"/>
    <mergeCell ref="D8:E8"/>
    <mergeCell ref="D9:E9"/>
    <mergeCell ref="B10:B16"/>
    <mergeCell ref="C10:E10"/>
    <mergeCell ref="C11:E11"/>
    <mergeCell ref="A28:A32"/>
    <mergeCell ref="B28:E28"/>
    <mergeCell ref="B29:E29"/>
    <mergeCell ref="B30:B32"/>
    <mergeCell ref="C30:E30"/>
    <mergeCell ref="C31:E31"/>
    <mergeCell ref="B41:E41"/>
    <mergeCell ref="B42:E42"/>
    <mergeCell ref="B43:E43"/>
    <mergeCell ref="A33:A46"/>
    <mergeCell ref="B33:E33"/>
    <mergeCell ref="B34:E34"/>
    <mergeCell ref="B35:E35"/>
    <mergeCell ref="B36:E36"/>
    <mergeCell ref="B37:E37"/>
    <mergeCell ref="B38:E38"/>
    <mergeCell ref="B39:E39"/>
    <mergeCell ref="B40:E40"/>
    <mergeCell ref="B45:E45"/>
    <mergeCell ref="B60:C73"/>
    <mergeCell ref="D60:D66"/>
    <mergeCell ref="D67:D73"/>
    <mergeCell ref="B53:C54"/>
    <mergeCell ref="D53:E53"/>
    <mergeCell ref="D54:E54"/>
    <mergeCell ref="B55:C56"/>
    <mergeCell ref="D55:E55"/>
    <mergeCell ref="D56:E56"/>
    <mergeCell ref="B57:C58"/>
    <mergeCell ref="D57:E57"/>
    <mergeCell ref="D58:E58"/>
    <mergeCell ref="B59:E59"/>
    <mergeCell ref="B90:E90"/>
    <mergeCell ref="B91:E91"/>
    <mergeCell ref="B92:E92"/>
    <mergeCell ref="B93:E93"/>
    <mergeCell ref="B94:E94"/>
    <mergeCell ref="B95:E95"/>
    <mergeCell ref="B74:C75"/>
    <mergeCell ref="D74:E74"/>
    <mergeCell ref="D75:E75"/>
    <mergeCell ref="B76:C89"/>
    <mergeCell ref="D76:D82"/>
    <mergeCell ref="D83:D89"/>
    <mergeCell ref="B96:E96"/>
    <mergeCell ref="A97:A134"/>
    <mergeCell ref="B97:E97"/>
    <mergeCell ref="B98:E98"/>
    <mergeCell ref="B99:E99"/>
    <mergeCell ref="B100:E100"/>
    <mergeCell ref="B101:E101"/>
    <mergeCell ref="B102:B133"/>
    <mergeCell ref="C102:E102"/>
    <mergeCell ref="C103:E103"/>
    <mergeCell ref="A47:A96"/>
    <mergeCell ref="B47:C48"/>
    <mergeCell ref="D47:E47"/>
    <mergeCell ref="D48:E48"/>
    <mergeCell ref="B49:C50"/>
    <mergeCell ref="D49:E49"/>
    <mergeCell ref="D50:E50"/>
    <mergeCell ref="B51:C52"/>
    <mergeCell ref="D51:E51"/>
    <mergeCell ref="D52:E52"/>
    <mergeCell ref="C104:E104"/>
    <mergeCell ref="C105:D110"/>
    <mergeCell ref="C111:D116"/>
    <mergeCell ref="C117:C132"/>
    <mergeCell ref="D117:E117"/>
    <mergeCell ref="D118:E118"/>
    <mergeCell ref="D119:E119"/>
    <mergeCell ref="D120:E120"/>
    <mergeCell ref="D121:E121"/>
    <mergeCell ref="D122:E122"/>
    <mergeCell ref="D123:D132"/>
    <mergeCell ref="C133:E133"/>
    <mergeCell ref="B134:E134"/>
    <mergeCell ref="A135:A140"/>
    <mergeCell ref="C135:E135"/>
    <mergeCell ref="C136:E136"/>
    <mergeCell ref="C137:E137"/>
    <mergeCell ref="C138:E138"/>
    <mergeCell ref="C139:E139"/>
    <mergeCell ref="A141:A164"/>
    <mergeCell ref="B141:B151"/>
    <mergeCell ref="C141:E141"/>
    <mergeCell ref="C142:E142"/>
    <mergeCell ref="C143:D148"/>
    <mergeCell ref="C149:E149"/>
    <mergeCell ref="C150:E150"/>
    <mergeCell ref="C151:E151"/>
    <mergeCell ref="B152:E152"/>
    <mergeCell ref="B159:E159"/>
    <mergeCell ref="B160:C163"/>
    <mergeCell ref="D160:E160"/>
    <mergeCell ref="D161:E161"/>
    <mergeCell ref="D162:E162"/>
    <mergeCell ref="D163:E163"/>
    <mergeCell ref="B153:E153"/>
    <mergeCell ref="B154:E154"/>
    <mergeCell ref="B155:E155"/>
    <mergeCell ref="B156:E156"/>
    <mergeCell ref="B157:E157"/>
    <mergeCell ref="B158:E158"/>
    <mergeCell ref="B164:E164"/>
    <mergeCell ref="A165:A221"/>
    <mergeCell ref="B165:C167"/>
    <mergeCell ref="D165:E165"/>
    <mergeCell ref="D166:E166"/>
    <mergeCell ref="D167:E167"/>
    <mergeCell ref="B168:C170"/>
    <mergeCell ref="D168:E168"/>
    <mergeCell ref="D169:E169"/>
    <mergeCell ref="D170:E170"/>
    <mergeCell ref="B177:C179"/>
    <mergeCell ref="D177:E177"/>
    <mergeCell ref="D178:E178"/>
    <mergeCell ref="D179:E179"/>
    <mergeCell ref="B180:C182"/>
    <mergeCell ref="D180:E180"/>
    <mergeCell ref="D181:E181"/>
    <mergeCell ref="D182:E182"/>
    <mergeCell ref="B171:C173"/>
    <mergeCell ref="D171:E171"/>
    <mergeCell ref="D172:E172"/>
    <mergeCell ref="D173:E173"/>
    <mergeCell ref="B174:C176"/>
    <mergeCell ref="D174:E174"/>
    <mergeCell ref="D175:E175"/>
    <mergeCell ref="D176:E176"/>
    <mergeCell ref="B189:C191"/>
    <mergeCell ref="D189:E189"/>
    <mergeCell ref="D190:E190"/>
    <mergeCell ref="D191:E191"/>
    <mergeCell ref="B192:C194"/>
    <mergeCell ref="D192:E192"/>
    <mergeCell ref="D193:E193"/>
    <mergeCell ref="D194:E194"/>
    <mergeCell ref="B183:C185"/>
    <mergeCell ref="D183:E183"/>
    <mergeCell ref="D184:E184"/>
    <mergeCell ref="D185:E185"/>
    <mergeCell ref="B186:C188"/>
    <mergeCell ref="D186:E186"/>
    <mergeCell ref="D187:E187"/>
    <mergeCell ref="D188:E188"/>
    <mergeCell ref="B201:C203"/>
    <mergeCell ref="D201:E201"/>
    <mergeCell ref="D202:E202"/>
    <mergeCell ref="D203:E203"/>
    <mergeCell ref="B204:C206"/>
    <mergeCell ref="D204:E204"/>
    <mergeCell ref="D205:E205"/>
    <mergeCell ref="D206:E206"/>
    <mergeCell ref="B195:C197"/>
    <mergeCell ref="D195:E195"/>
    <mergeCell ref="D196:E196"/>
    <mergeCell ref="D197:E197"/>
    <mergeCell ref="B198:C200"/>
    <mergeCell ref="D198:E198"/>
    <mergeCell ref="D199:E199"/>
    <mergeCell ref="D200:E200"/>
    <mergeCell ref="B213:C215"/>
    <mergeCell ref="D213:E213"/>
    <mergeCell ref="D214:E214"/>
    <mergeCell ref="D215:E215"/>
    <mergeCell ref="B216:C218"/>
    <mergeCell ref="D216:E216"/>
    <mergeCell ref="D217:E217"/>
    <mergeCell ref="D218:E218"/>
    <mergeCell ref="B207:C209"/>
    <mergeCell ref="D207:E207"/>
    <mergeCell ref="D208:E208"/>
    <mergeCell ref="D209:E209"/>
    <mergeCell ref="B210:C212"/>
    <mergeCell ref="D210:E210"/>
    <mergeCell ref="D211:E211"/>
    <mergeCell ref="D212:E212"/>
    <mergeCell ref="A225:A229"/>
    <mergeCell ref="B225:E225"/>
    <mergeCell ref="B226:E226"/>
    <mergeCell ref="B227:E227"/>
    <mergeCell ref="B228:E228"/>
    <mergeCell ref="B229:E229"/>
    <mergeCell ref="B219:C221"/>
    <mergeCell ref="D219:E219"/>
    <mergeCell ref="D220:E220"/>
    <mergeCell ref="D221:E221"/>
    <mergeCell ref="A222:A224"/>
    <mergeCell ref="B222:E222"/>
    <mergeCell ref="B223:E223"/>
    <mergeCell ref="B224:E224"/>
    <mergeCell ref="A236:E236"/>
    <mergeCell ref="A237:A242"/>
    <mergeCell ref="B237:B239"/>
    <mergeCell ref="C237:E237"/>
    <mergeCell ref="C238:D239"/>
    <mergeCell ref="B240:B242"/>
    <mergeCell ref="C240:E240"/>
    <mergeCell ref="C241:D242"/>
    <mergeCell ref="A230:A235"/>
    <mergeCell ref="B230:E230"/>
    <mergeCell ref="B231:B235"/>
    <mergeCell ref="C231:E231"/>
    <mergeCell ref="C232:E232"/>
    <mergeCell ref="C233:E233"/>
    <mergeCell ref="C234:E234"/>
    <mergeCell ref="C235:E235"/>
    <mergeCell ref="D253:D254"/>
    <mergeCell ref="A255:A266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A246:A254"/>
    <mergeCell ref="B246:C248"/>
    <mergeCell ref="D246:E246"/>
    <mergeCell ref="D247:D248"/>
    <mergeCell ref="B249:B254"/>
    <mergeCell ref="C249:C251"/>
    <mergeCell ref="D249:E249"/>
    <mergeCell ref="D250:D251"/>
    <mergeCell ref="C252:C254"/>
    <mergeCell ref="D252:E252"/>
    <mergeCell ref="B263:E263"/>
    <mergeCell ref="B264:E264"/>
    <mergeCell ref="B265:E265"/>
    <mergeCell ref="B266:E266"/>
    <mergeCell ref="A348:A409"/>
    <mergeCell ref="B376:D378"/>
    <mergeCell ref="B379:D382"/>
    <mergeCell ref="B383:C399"/>
    <mergeCell ref="D383:E383"/>
    <mergeCell ref="D384:E384"/>
    <mergeCell ref="D385:E385"/>
    <mergeCell ref="D386:E386"/>
    <mergeCell ref="D353:E353"/>
    <mergeCell ref="B365:E365"/>
    <mergeCell ref="D357:E357"/>
    <mergeCell ref="D358:E358"/>
    <mergeCell ref="B352:C354"/>
    <mergeCell ref="D352:E352"/>
    <mergeCell ref="B364:E364"/>
    <mergeCell ref="B363:E363"/>
    <mergeCell ref="B362:E362"/>
    <mergeCell ref="B360:E360"/>
    <mergeCell ref="B359:E359"/>
    <mergeCell ref="B356:C358"/>
    <mergeCell ref="D400:D404"/>
    <mergeCell ref="D387:E387"/>
    <mergeCell ref="D388:E388"/>
    <mergeCell ref="C473:E473"/>
    <mergeCell ref="C451:C452"/>
    <mergeCell ref="D450:E450"/>
    <mergeCell ref="D438:E438"/>
    <mergeCell ref="D439:E439"/>
    <mergeCell ref="D440:E440"/>
    <mergeCell ref="D405:D409"/>
    <mergeCell ref="B400:C409"/>
    <mergeCell ref="C411:E411"/>
    <mergeCell ref="C412:E412"/>
    <mergeCell ref="C413:E413"/>
    <mergeCell ref="C414:E414"/>
    <mergeCell ref="C415:E415"/>
    <mergeCell ref="C416:E416"/>
    <mergeCell ref="C424:E424"/>
    <mergeCell ref="C429:E429"/>
    <mergeCell ref="B429:B432"/>
    <mergeCell ref="B410:E410"/>
    <mergeCell ref="B411:B422"/>
    <mergeCell ref="A516:A521"/>
    <mergeCell ref="A511:A515"/>
    <mergeCell ref="A433:A468"/>
    <mergeCell ref="B433:B450"/>
    <mergeCell ref="D454:E454"/>
    <mergeCell ref="D451:E451"/>
    <mergeCell ref="D452:E452"/>
    <mergeCell ref="D434:E434"/>
    <mergeCell ref="C442:C443"/>
    <mergeCell ref="D442:E442"/>
    <mergeCell ref="D443:E443"/>
    <mergeCell ref="D468:E468"/>
    <mergeCell ref="C480:C485"/>
    <mergeCell ref="D485:E485"/>
    <mergeCell ref="D484:E484"/>
    <mergeCell ref="D483:E483"/>
    <mergeCell ref="C444:E444"/>
    <mergeCell ref="C445:C450"/>
    <mergeCell ref="B504:E504"/>
    <mergeCell ref="B505:E505"/>
    <mergeCell ref="D467:E467"/>
    <mergeCell ref="D482:E482"/>
    <mergeCell ref="D481:E481"/>
    <mergeCell ref="D480:E480"/>
    <mergeCell ref="A542:A560"/>
    <mergeCell ref="B542:E542"/>
    <mergeCell ref="B543:B551"/>
    <mergeCell ref="C543:E543"/>
    <mergeCell ref="C544:E544"/>
    <mergeCell ref="A522:A541"/>
    <mergeCell ref="B522:B529"/>
    <mergeCell ref="C522:C525"/>
    <mergeCell ref="D522:E522"/>
    <mergeCell ref="D523:D525"/>
    <mergeCell ref="C526:C529"/>
    <mergeCell ref="D526:E526"/>
    <mergeCell ref="D527:D529"/>
    <mergeCell ref="D536:D537"/>
    <mergeCell ref="B530:B541"/>
    <mergeCell ref="C530:C535"/>
    <mergeCell ref="D547:E547"/>
    <mergeCell ref="D548:E548"/>
    <mergeCell ref="C554:E554"/>
    <mergeCell ref="C555:E555"/>
    <mergeCell ref="C556:C560"/>
    <mergeCell ref="D557:E557"/>
    <mergeCell ref="D558:E558"/>
    <mergeCell ref="B517:E517"/>
    <mergeCell ref="B518:E518"/>
    <mergeCell ref="B519:B521"/>
    <mergeCell ref="B588:B597"/>
    <mergeCell ref="B598:B607"/>
    <mergeCell ref="B579:B587"/>
    <mergeCell ref="D604:E604"/>
    <mergeCell ref="D587:E587"/>
    <mergeCell ref="C598:E598"/>
    <mergeCell ref="C599:E599"/>
    <mergeCell ref="D580:E580"/>
    <mergeCell ref="D581:E581"/>
    <mergeCell ref="C579:E579"/>
    <mergeCell ref="C580:C587"/>
    <mergeCell ref="D585:E585"/>
    <mergeCell ref="D586:E586"/>
    <mergeCell ref="B552:B560"/>
    <mergeCell ref="C552:E552"/>
    <mergeCell ref="C553:E553"/>
    <mergeCell ref="C547:C551"/>
    <mergeCell ref="D590:E590"/>
    <mergeCell ref="D593:E593"/>
    <mergeCell ref="D595:E595"/>
    <mergeCell ref="D559:E559"/>
    <mergeCell ref="A579:A625"/>
    <mergeCell ref="D609:E609"/>
    <mergeCell ref="D621:E621"/>
    <mergeCell ref="D622:E622"/>
    <mergeCell ref="C588:E588"/>
    <mergeCell ref="C589:E589"/>
    <mergeCell ref="A243:D245"/>
    <mergeCell ref="A502:A506"/>
    <mergeCell ref="C329:D329"/>
    <mergeCell ref="B330:B334"/>
    <mergeCell ref="C334:D334"/>
    <mergeCell ref="D601:E601"/>
    <mergeCell ref="D583:E583"/>
    <mergeCell ref="D584:E584"/>
    <mergeCell ref="D560:E560"/>
    <mergeCell ref="D549:E549"/>
    <mergeCell ref="B320:E320"/>
    <mergeCell ref="A292:A320"/>
    <mergeCell ref="B510:E510"/>
    <mergeCell ref="B507:E507"/>
    <mergeCell ref="B508:E508"/>
    <mergeCell ref="B511:E511"/>
    <mergeCell ref="D298:E298"/>
    <mergeCell ref="B516:E516"/>
    <mergeCell ref="A507:A510"/>
    <mergeCell ref="D455:E455"/>
    <mergeCell ref="D456:E456"/>
    <mergeCell ref="D457:E457"/>
    <mergeCell ref="D458:E458"/>
    <mergeCell ref="D459:E459"/>
    <mergeCell ref="C460:C461"/>
    <mergeCell ref="G1:G2"/>
    <mergeCell ref="C293:C298"/>
    <mergeCell ref="D304:E304"/>
    <mergeCell ref="D310:E310"/>
    <mergeCell ref="C299:C304"/>
    <mergeCell ref="C305:C310"/>
    <mergeCell ref="B361:E361"/>
    <mergeCell ref="C435:E435"/>
    <mergeCell ref="C436:C441"/>
    <mergeCell ref="B325:B329"/>
    <mergeCell ref="C140:E140"/>
    <mergeCell ref="C462:E462"/>
    <mergeCell ref="C463:C468"/>
    <mergeCell ref="D463:E463"/>
    <mergeCell ref="D466:E466"/>
    <mergeCell ref="B506:E506"/>
    <mergeCell ref="B470:B485"/>
  </mergeCells>
  <conditionalFormatting sqref="K13 K19 K29 K35 K55 K61 K70 K79">
    <cfRule type="cellIs" dxfId="13" priority="13" operator="equal">
      <formula>"НЕ совпадает"</formula>
    </cfRule>
    <cfRule type="cellIs" dxfId="12" priority="14" operator="equal">
      <formula>"Совпадает"</formula>
    </cfRule>
  </conditionalFormatting>
  <conditionalFormatting sqref="K43 K49">
    <cfRule type="cellIs" dxfId="11" priority="1" operator="equal">
      <formula>"НЕ совпадает"</formula>
    </cfRule>
    <cfRule type="cellIs" dxfId="10" priority="2" operator="equal">
      <formula>"Совпадает"</formula>
    </cfRule>
  </conditionalFormatting>
  <conditionalFormatting sqref="K88">
    <cfRule type="cellIs" dxfId="9" priority="11" operator="equal">
      <formula>"НЕ совпадает"</formula>
    </cfRule>
    <cfRule type="cellIs" dxfId="8" priority="12" operator="equal">
      <formula>"Совпадает"</formula>
    </cfRule>
  </conditionalFormatting>
  <conditionalFormatting sqref="K95">
    <cfRule type="cellIs" dxfId="7" priority="9" operator="equal">
      <formula>"НЕ совпадает"</formula>
    </cfRule>
    <cfRule type="cellIs" dxfId="6" priority="10" operator="equal">
      <formula>"Совпадает"</formula>
    </cfRule>
  </conditionalFormatting>
  <conditionalFormatting sqref="K101">
    <cfRule type="cellIs" dxfId="5" priority="7" operator="equal">
      <formula>"НЕ совпадает"</formula>
    </cfRule>
    <cfRule type="cellIs" dxfId="4" priority="8" operator="equal">
      <formula>"Совпадает"</formula>
    </cfRule>
  </conditionalFormatting>
  <conditionalFormatting sqref="K108:K109">
    <cfRule type="cellIs" dxfId="3" priority="5" operator="equal">
      <formula>"НЕ совпадает"</formula>
    </cfRule>
    <cfRule type="cellIs" dxfId="2" priority="6" operator="equal">
      <formula>"Совпадает"</formula>
    </cfRule>
  </conditionalFormatting>
  <conditionalFormatting sqref="K114:K115">
    <cfRule type="cellIs" dxfId="1" priority="3" operator="equal">
      <formula>"НЕ совпадает"</formula>
    </cfRule>
    <cfRule type="cellIs" dxfId="0" priority="4" operator="equal">
      <formula>"Совпадает"</formula>
    </cfRule>
  </conditionalFormatting>
  <pageMargins left="0.62992125984251968" right="0.23622047244094491" top="0.55118110236220474" bottom="0.55118110236220474" header="0" footer="0"/>
  <pageSetup paperSize="9" scale="3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H15" sqref="H15"/>
    </sheetView>
  </sheetViews>
  <sheetFormatPr defaultRowHeight="15" x14ac:dyDescent="0.25"/>
  <sheetData>
    <row r="1" spans="1:11" ht="18.75" x14ac:dyDescent="0.3">
      <c r="A1" s="45"/>
      <c r="B1" s="45"/>
      <c r="C1" s="45"/>
      <c r="D1" s="45"/>
      <c r="G1" s="45"/>
      <c r="H1" s="45"/>
      <c r="I1" s="49" t="s">
        <v>435</v>
      </c>
      <c r="J1" s="45"/>
      <c r="K1" s="45"/>
    </row>
    <row r="2" spans="1:11" ht="18.75" x14ac:dyDescent="0.3">
      <c r="A2" s="45"/>
      <c r="B2" s="45"/>
      <c r="C2" s="45"/>
      <c r="D2" s="45"/>
      <c r="G2" s="45"/>
      <c r="H2" s="45"/>
      <c r="I2" s="49" t="s">
        <v>434</v>
      </c>
      <c r="J2" s="45"/>
      <c r="K2" s="45"/>
    </row>
    <row r="3" spans="1:11" ht="18.75" x14ac:dyDescent="0.3">
      <c r="A3" s="45"/>
      <c r="B3" s="45"/>
      <c r="C3" s="45"/>
      <c r="D3" s="45"/>
      <c r="G3" s="45"/>
      <c r="H3" s="45"/>
      <c r="I3" s="49" t="s">
        <v>433</v>
      </c>
      <c r="J3" s="45"/>
      <c r="K3" s="45"/>
    </row>
    <row r="4" spans="1:11" ht="18.75" x14ac:dyDescent="0.3">
      <c r="A4" s="45"/>
      <c r="B4" s="45"/>
      <c r="C4" s="45"/>
      <c r="D4" s="45"/>
      <c r="G4" s="45"/>
      <c r="H4" s="45"/>
      <c r="I4" s="49" t="s">
        <v>432</v>
      </c>
      <c r="J4" s="45"/>
      <c r="K4" s="45"/>
    </row>
    <row r="5" spans="1:11" ht="18.75" x14ac:dyDescent="0.3">
      <c r="A5" s="45"/>
      <c r="B5" s="45"/>
      <c r="C5" s="45"/>
      <c r="D5" s="45"/>
      <c r="G5" s="45"/>
      <c r="H5" s="45"/>
      <c r="I5" s="49" t="s">
        <v>431</v>
      </c>
      <c r="J5" s="45"/>
      <c r="K5" s="45"/>
    </row>
    <row r="6" spans="1:11" ht="18.75" x14ac:dyDescent="0.3">
      <c r="A6" s="45"/>
      <c r="B6" s="45"/>
      <c r="C6" s="45"/>
      <c r="D6" s="45"/>
      <c r="G6" s="45"/>
      <c r="H6" s="45"/>
      <c r="I6" s="49" t="s">
        <v>430</v>
      </c>
      <c r="J6" s="45"/>
      <c r="K6" s="45"/>
    </row>
    <row r="7" spans="1:11" ht="18.75" x14ac:dyDescent="0.3">
      <c r="A7" s="45"/>
      <c r="B7" s="45"/>
      <c r="C7" s="45"/>
      <c r="D7" s="45"/>
      <c r="G7" s="45"/>
      <c r="H7" s="45"/>
      <c r="I7" s="49" t="s">
        <v>429</v>
      </c>
      <c r="J7" s="45"/>
      <c r="K7" s="45"/>
    </row>
    <row r="8" spans="1:11" ht="18.75" x14ac:dyDescent="0.3">
      <c r="A8" s="45"/>
      <c r="B8" s="45"/>
      <c r="C8" s="45"/>
      <c r="D8" s="45"/>
      <c r="G8" s="45"/>
      <c r="H8" s="45"/>
      <c r="I8" s="49" t="s">
        <v>544</v>
      </c>
      <c r="J8" s="45"/>
      <c r="K8" s="45"/>
    </row>
    <row r="9" spans="1:11" ht="18.75" x14ac:dyDescent="0.3">
      <c r="A9" s="45"/>
      <c r="B9" s="45"/>
      <c r="C9" s="45"/>
      <c r="D9" s="45"/>
      <c r="E9" s="45"/>
      <c r="F9" s="41"/>
      <c r="G9" s="45"/>
      <c r="H9" s="45"/>
      <c r="I9" s="45"/>
      <c r="J9" s="45"/>
      <c r="K9" s="45"/>
    </row>
    <row r="10" spans="1:11" ht="54.75" customHeight="1" x14ac:dyDescent="0.25">
      <c r="A10" s="359" t="s">
        <v>549</v>
      </c>
      <c r="B10" s="359"/>
      <c r="C10" s="359"/>
      <c r="D10" s="359"/>
      <c r="E10" s="359"/>
      <c r="F10" s="359"/>
      <c r="G10" s="359"/>
      <c r="H10" s="359"/>
      <c r="I10" s="359"/>
      <c r="J10" s="45"/>
      <c r="K10" s="45"/>
    </row>
    <row r="11" spans="1:11" ht="42" customHeight="1" x14ac:dyDescent="0.25">
      <c r="A11" s="47"/>
      <c r="B11" s="360" t="s">
        <v>428</v>
      </c>
      <c r="C11" s="360"/>
      <c r="D11" s="360"/>
      <c r="E11" s="360"/>
      <c r="F11" s="360"/>
      <c r="G11" s="360"/>
      <c r="H11" s="360"/>
      <c r="I11" s="45"/>
      <c r="J11" s="45"/>
      <c r="K11" s="45"/>
    </row>
    <row r="12" spans="1:11" ht="42" customHeight="1" x14ac:dyDescent="0.25">
      <c r="A12" s="47"/>
      <c r="B12" s="48"/>
      <c r="C12" s="48"/>
      <c r="D12" s="48"/>
      <c r="E12" s="48"/>
      <c r="F12" s="48"/>
      <c r="G12" s="48"/>
      <c r="H12" s="48"/>
      <c r="I12" s="45"/>
      <c r="J12" s="45"/>
      <c r="K12" s="45"/>
    </row>
    <row r="13" spans="1:11" ht="42" customHeight="1" x14ac:dyDescent="0.25">
      <c r="A13" s="47"/>
      <c r="B13" s="48"/>
      <c r="C13" s="48"/>
      <c r="D13" s="48"/>
      <c r="E13" s="48"/>
      <c r="F13" s="48"/>
      <c r="G13" s="48"/>
      <c r="H13" s="48"/>
      <c r="I13" s="45"/>
      <c r="J13" s="45"/>
      <c r="K13" s="45"/>
    </row>
    <row r="14" spans="1:11" ht="42" customHeight="1" x14ac:dyDescent="0.25">
      <c r="A14" s="47"/>
      <c r="B14" s="48"/>
      <c r="C14" s="48"/>
      <c r="D14" s="48"/>
      <c r="E14" s="48"/>
      <c r="F14" s="48"/>
      <c r="G14" s="48"/>
      <c r="H14" s="48"/>
      <c r="I14" s="45"/>
      <c r="J14" s="45"/>
      <c r="K14" s="45"/>
    </row>
    <row r="15" spans="1:11" ht="15" customHeight="1" x14ac:dyDescent="0.25">
      <c r="A15" s="47"/>
      <c r="B15" s="47"/>
      <c r="C15" s="47"/>
      <c r="D15" s="47"/>
      <c r="E15" s="47"/>
      <c r="F15" s="47"/>
      <c r="G15" s="45"/>
      <c r="H15" s="45"/>
      <c r="I15" s="45"/>
      <c r="J15" s="45"/>
      <c r="K15" s="45"/>
    </row>
    <row r="16" spans="1:11" ht="25.5" customHeight="1" x14ac:dyDescent="0.25">
      <c r="A16" s="47"/>
      <c r="B16" s="359" t="s">
        <v>545</v>
      </c>
      <c r="C16" s="359"/>
      <c r="D16" s="359"/>
      <c r="E16" s="359"/>
      <c r="F16" s="359"/>
      <c r="G16" s="359"/>
      <c r="H16" s="45"/>
      <c r="I16" s="45"/>
      <c r="J16" s="45"/>
      <c r="K16" s="45"/>
    </row>
    <row r="17" spans="1:11" x14ac:dyDescent="0.25">
      <c r="A17" s="45"/>
      <c r="B17" s="359"/>
      <c r="C17" s="359"/>
      <c r="D17" s="359"/>
      <c r="E17" s="359"/>
      <c r="F17" s="359"/>
      <c r="G17" s="359"/>
      <c r="H17" s="45"/>
      <c r="I17" s="45"/>
      <c r="J17" s="45"/>
      <c r="K17" s="45"/>
    </row>
    <row r="18" spans="1:11" x14ac:dyDescent="0.25">
      <c r="A18" s="45"/>
      <c r="B18" s="359"/>
      <c r="C18" s="359"/>
      <c r="D18" s="359"/>
      <c r="E18" s="359"/>
      <c r="F18" s="359"/>
      <c r="G18" s="359"/>
      <c r="H18" s="45"/>
      <c r="I18" s="45"/>
      <c r="J18" s="45"/>
      <c r="K18" s="45"/>
    </row>
    <row r="19" spans="1:1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5">
      <c r="A23" s="358" t="s">
        <v>427</v>
      </c>
      <c r="B23" s="358"/>
      <c r="C23" s="358"/>
      <c r="D23" s="358"/>
      <c r="E23" s="358"/>
      <c r="F23" s="358"/>
      <c r="G23" s="358"/>
      <c r="H23" s="358"/>
      <c r="I23" s="45"/>
      <c r="J23" s="45"/>
      <c r="K23" s="45"/>
    </row>
    <row r="24" spans="1:1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x14ac:dyDescent="0.25">
      <c r="A25" s="46" t="s">
        <v>426</v>
      </c>
      <c r="B25" s="46"/>
      <c r="C25" s="46"/>
      <c r="D25" s="46"/>
      <c r="E25" s="46"/>
      <c r="F25" s="46"/>
      <c r="G25" s="46" t="s">
        <v>546</v>
      </c>
      <c r="H25" s="46"/>
      <c r="I25" s="45"/>
      <c r="J25" s="45"/>
      <c r="K25" s="45"/>
    </row>
    <row r="26" spans="1:11" x14ac:dyDescent="0.25">
      <c r="A26" s="46"/>
      <c r="B26" s="46"/>
      <c r="C26" s="46"/>
      <c r="D26" s="46" t="s">
        <v>423</v>
      </c>
      <c r="E26" s="46"/>
      <c r="F26" s="46"/>
      <c r="G26" s="46" t="s">
        <v>422</v>
      </c>
      <c r="H26" s="46"/>
      <c r="I26" s="45"/>
      <c r="J26" s="45"/>
      <c r="K26" s="45"/>
    </row>
    <row r="27" spans="1:11" x14ac:dyDescent="0.25">
      <c r="A27" s="46"/>
      <c r="B27" s="46"/>
      <c r="C27" s="46"/>
      <c r="D27" s="46"/>
      <c r="E27" s="46"/>
      <c r="F27" s="46"/>
      <c r="G27" s="46"/>
      <c r="H27" s="46"/>
      <c r="I27" s="45"/>
      <c r="J27" s="45"/>
      <c r="K27" s="45"/>
    </row>
    <row r="28" spans="1:11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1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x14ac:dyDescent="0.25">
      <c r="A30" s="358" t="s">
        <v>425</v>
      </c>
      <c r="B30" s="358"/>
      <c r="C30" s="358"/>
      <c r="D30" s="358"/>
      <c r="E30" s="45"/>
      <c r="F30" s="45"/>
      <c r="G30" s="45"/>
      <c r="H30" s="45"/>
      <c r="I30" s="45"/>
      <c r="J30" s="45"/>
      <c r="K30" s="45"/>
    </row>
    <row r="31" spans="1:11" x14ac:dyDescent="0.25">
      <c r="A31" s="46" t="s">
        <v>424</v>
      </c>
      <c r="B31" s="46"/>
      <c r="C31" s="46"/>
      <c r="D31" s="46"/>
      <c r="E31" s="46"/>
      <c r="F31" s="46"/>
      <c r="G31" s="46" t="s">
        <v>546</v>
      </c>
      <c r="H31" s="46"/>
      <c r="I31" s="45"/>
      <c r="J31" s="45"/>
      <c r="K31" s="45"/>
    </row>
    <row r="32" spans="1:11" x14ac:dyDescent="0.25">
      <c r="A32" s="46"/>
      <c r="B32" s="46"/>
      <c r="C32" s="46"/>
      <c r="D32" s="46" t="s">
        <v>423</v>
      </c>
      <c r="E32" s="46"/>
      <c r="F32" s="46"/>
      <c r="G32" s="46" t="s">
        <v>422</v>
      </c>
      <c r="H32" s="46"/>
      <c r="I32" s="45"/>
      <c r="J32" s="45"/>
      <c r="K32" s="45"/>
    </row>
    <row r="33" spans="1:11" x14ac:dyDescent="0.25">
      <c r="A33" s="46"/>
      <c r="B33" s="46"/>
      <c r="C33" s="46"/>
      <c r="D33" s="46"/>
      <c r="E33" s="46"/>
      <c r="F33" s="46"/>
      <c r="G33" s="46"/>
      <c r="H33" s="46"/>
      <c r="I33" s="45"/>
      <c r="J33" s="45"/>
      <c r="K33" s="45"/>
    </row>
    <row r="34" spans="1:11" x14ac:dyDescent="0.25">
      <c r="A34" s="44"/>
      <c r="B34" s="44"/>
      <c r="C34" s="44"/>
      <c r="D34" s="44"/>
      <c r="E34" s="44"/>
      <c r="F34" s="44"/>
      <c r="G34" s="44"/>
      <c r="H34" s="44"/>
    </row>
  </sheetData>
  <mergeCells count="5">
    <mergeCell ref="A23:H23"/>
    <mergeCell ref="A30:D30"/>
    <mergeCell ref="A10:I10"/>
    <mergeCell ref="B11:H11"/>
    <mergeCell ref="B16:G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 деятельности</vt:lpstr>
      <vt:lpstr>титульный лист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 HP</cp:lastModifiedBy>
  <cp:lastPrinted>2023-03-27T11:05:53Z</cp:lastPrinted>
  <dcterms:created xsi:type="dcterms:W3CDTF">2023-02-28T06:49:35Z</dcterms:created>
  <dcterms:modified xsi:type="dcterms:W3CDTF">2025-01-21T15:32:23Z</dcterms:modified>
</cp:coreProperties>
</file>